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12780" windowHeight="8100" tabRatio="908" activeTab="6"/>
  </bookViews>
  <sheets>
    <sheet name="T.Hop" sheetId="1" r:id="rId1"/>
    <sheet name="TH ca 1" sheetId="2" r:id="rId2"/>
    <sheet name="QTKD ca 1" sheetId="3" r:id="rId3"/>
    <sheet name="KT ca 1_1" sheetId="4" r:id="rId4"/>
    <sheet name="KT ca 2_2" sheetId="5" r:id="rId5"/>
    <sheet name="KT ca 1_1 (2)" sheetId="6" r:id="rId6"/>
    <sheet name="KT ca 2_2 (2)" sheetId="7" r:id="rId7"/>
  </sheets>
  <definedNames>
    <definedName name="CNTTK14">'T.Hop'!$B$4:$N$14</definedName>
    <definedName name="data">'T.Hop'!$B$3:$J$3</definedName>
    <definedName name="K14E" localSheetId="3">'T.Hop'!#REF!</definedName>
    <definedName name="K14E" localSheetId="5">'T.Hop'!#REF!</definedName>
    <definedName name="K14E" localSheetId="4">'T.Hop'!#REF!</definedName>
    <definedName name="K14E" localSheetId="6">'T.Hop'!#REF!</definedName>
    <definedName name="K14E" localSheetId="2">'T.Hop'!#REF!</definedName>
    <definedName name="K14E">'T.Hop'!#REF!</definedName>
    <definedName name="K15E">'T.Hop'!$B$4:$M$20</definedName>
    <definedName name="KTK14">'T.Hop'!$B$39:$P$124</definedName>
    <definedName name="QTKDK14">'T.Hop'!$B$15:$O$38</definedName>
    <definedName name="VUNGTIM">'T.Hop'!$B$3:$I$3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Welcome</author>
  </authors>
  <commentList>
    <comment ref="D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 P</t>
        </r>
      </text>
    </comment>
    <comment ref="D86" authorId="1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Học ké lớp KTEK15 các môn: PLĐC, STVB, TA1</t>
        </r>
      </text>
    </comment>
  </commentList>
</comments>
</file>

<file path=xl/sharedStrings.xml><?xml version="1.0" encoding="utf-8"?>
<sst xmlns="http://schemas.openxmlformats.org/spreadsheetml/2006/main" count="503" uniqueCount="191">
  <si>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</si>
  <si>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</si>
  <si>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</si>
  <si>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</si>
  <si>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</si>
  <si>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</si>
  <si>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</si>
  <si>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</si>
  <si>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</si>
  <si>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TT</t>
  </si>
  <si>
    <t>Anh</t>
  </si>
  <si>
    <t>sx</t>
  </si>
  <si>
    <t>Nguyễn Thị Thu</t>
  </si>
  <si>
    <t>Nguyễn Thị</t>
  </si>
  <si>
    <t>Hà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</si>
  <si>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</si>
  <si>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</si>
  <si>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</si>
  <si>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</si>
  <si>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</si>
  <si>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</si>
  <si>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</si>
  <si>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</si>
  <si>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Đỗ Thị</t>
  </si>
  <si>
    <t>Trần Thị</t>
  </si>
  <si>
    <t>Ký dự thi</t>
  </si>
  <si>
    <t>Ánh</t>
  </si>
  <si>
    <t>Bích</t>
  </si>
  <si>
    <t>Giang</t>
  </si>
  <si>
    <t>Hương</t>
  </si>
  <si>
    <t>Vũ Thị</t>
  </si>
  <si>
    <t>Mến</t>
  </si>
  <si>
    <t>Minh</t>
  </si>
  <si>
    <t>Nga</t>
  </si>
  <si>
    <t>Nhung</t>
  </si>
  <si>
    <t>Phượng</t>
  </si>
  <si>
    <t>Quỳnh</t>
  </si>
  <si>
    <t>Thảo</t>
  </si>
  <si>
    <t>Thu</t>
  </si>
  <si>
    <t>Vũ Đình</t>
  </si>
  <si>
    <t>Trang</t>
  </si>
  <si>
    <t>Yến</t>
  </si>
  <si>
    <t>Lê Thị</t>
  </si>
  <si>
    <t xml:space="preserve">Nguyễn Thị </t>
  </si>
  <si>
    <t xml:space="preserve">Đỗ Văn </t>
  </si>
  <si>
    <t>Hiển</t>
  </si>
  <si>
    <t>Kiều</t>
  </si>
  <si>
    <t>Nguyễn Mạnh</t>
  </si>
  <si>
    <t>Cường</t>
  </si>
  <si>
    <t>Hải</t>
  </si>
  <si>
    <t>D201</t>
  </si>
  <si>
    <t>hp</t>
  </si>
  <si>
    <t>Đoàn</t>
  </si>
  <si>
    <t>Hường</t>
  </si>
  <si>
    <t>Huyền</t>
  </si>
  <si>
    <t>Loan</t>
  </si>
  <si>
    <t>Ngân</t>
  </si>
  <si>
    <t>Ngọc</t>
  </si>
  <si>
    <t>Phương</t>
  </si>
  <si>
    <t>Vân</t>
  </si>
  <si>
    <t>Nguyễn Thị Hồng</t>
  </si>
  <si>
    <t>Long</t>
  </si>
  <si>
    <t>Dương</t>
  </si>
  <si>
    <t>Huyên</t>
  </si>
  <si>
    <t>Tư</t>
  </si>
  <si>
    <t>A302</t>
  </si>
  <si>
    <t>Ca 1</t>
  </si>
  <si>
    <t>Ca 2</t>
  </si>
  <si>
    <t>Ca 3</t>
  </si>
  <si>
    <t>Ca 4</t>
  </si>
  <si>
    <t>CNTT</t>
  </si>
  <si>
    <t>Nguyễn Kim</t>
  </si>
  <si>
    <t>Nguyễn Đăng</t>
  </si>
  <si>
    <t>Dần</t>
  </si>
  <si>
    <t xml:space="preserve">Nguyễn Công </t>
  </si>
  <si>
    <t>Đức</t>
  </si>
  <si>
    <t>Linh</t>
  </si>
  <si>
    <t>Trịnh Thị Thùy</t>
  </si>
  <si>
    <t>Nguyễn Thành</t>
  </si>
  <si>
    <t>Lê Thị Trà</t>
  </si>
  <si>
    <t>My</t>
  </si>
  <si>
    <t>Nguyễn Duy</t>
  </si>
  <si>
    <t>Tân</t>
  </si>
  <si>
    <t>Vũ Huyền</t>
  </si>
  <si>
    <t>Bùi Minh</t>
  </si>
  <si>
    <t xml:space="preserve">Lại Thị </t>
  </si>
  <si>
    <t>Châm</t>
  </si>
  <si>
    <t>Phan Thị</t>
  </si>
  <si>
    <t>Chung</t>
  </si>
  <si>
    <t>Phạm Thị Thu</t>
  </si>
  <si>
    <t>Cúc</t>
  </si>
  <si>
    <t>Chu Thị Thùy</t>
  </si>
  <si>
    <t>Dung</t>
  </si>
  <si>
    <t>Tống Thị Thanh</t>
  </si>
  <si>
    <t>Hiền</t>
  </si>
  <si>
    <t>Phí Hữu</t>
  </si>
  <si>
    <t>Học</t>
  </si>
  <si>
    <t>Hồng</t>
  </si>
  <si>
    <t>Tạ Duy</t>
  </si>
  <si>
    <t>Lộc</t>
  </si>
  <si>
    <t>Nguyễn  Khánh</t>
  </si>
  <si>
    <t>Ly</t>
  </si>
  <si>
    <t>Thành</t>
  </si>
  <si>
    <t>Thân Thị Thu</t>
  </si>
  <si>
    <t>Tỉnh</t>
  </si>
  <si>
    <t>Toàn</t>
  </si>
  <si>
    <t>Nguyễn Văn</t>
  </si>
  <si>
    <t>Hà Thị</t>
  </si>
  <si>
    <t>Tuyết</t>
  </si>
  <si>
    <t xml:space="preserve">Vũ Thị </t>
  </si>
  <si>
    <t>Xuân</t>
  </si>
  <si>
    <t>QTKD</t>
  </si>
  <si>
    <t>Vũ Thị Thùy</t>
  </si>
  <si>
    <t>Duyên</t>
  </si>
  <si>
    <t>Đỗ Thiện</t>
  </si>
  <si>
    <t>Độ</t>
  </si>
  <si>
    <t>Đoàn Thị</t>
  </si>
  <si>
    <t>Nguyễn Thị Hải</t>
  </si>
  <si>
    <t>Nguyễn Thị Khánh</t>
  </si>
  <si>
    <t>Hòa</t>
  </si>
  <si>
    <t>Vi Thanh</t>
  </si>
  <si>
    <t>Hoài</t>
  </si>
  <si>
    <t>Ngô Thị Mai</t>
  </si>
  <si>
    <t>Lan</t>
  </si>
  <si>
    <t>Mai</t>
  </si>
  <si>
    <t>Đàm Thị</t>
  </si>
  <si>
    <t>Mơ</t>
  </si>
  <si>
    <t>Phạm Thị Kim</t>
  </si>
  <si>
    <t>Bùi Thị</t>
  </si>
  <si>
    <t>Tha</t>
  </si>
  <si>
    <t>Thìn</t>
  </si>
  <si>
    <t xml:space="preserve">Nghiêm Thị </t>
  </si>
  <si>
    <t>Tin</t>
  </si>
  <si>
    <t>Bàn Thị</t>
  </si>
  <si>
    <t>Lý Hùng</t>
  </si>
  <si>
    <t>Vương</t>
  </si>
  <si>
    <t>Nguyễn Hoàng</t>
  </si>
  <si>
    <t>Nguyễn Thị Bảo</t>
  </si>
  <si>
    <t>KTA</t>
  </si>
  <si>
    <t>Đỗ Thị Lan</t>
  </si>
  <si>
    <t>Trần Phương</t>
  </si>
  <si>
    <t>Trần Thị Ngọc</t>
  </si>
  <si>
    <t>Đoàn Thị Ngọc</t>
  </si>
  <si>
    <t xml:space="preserve">Nguyễn Lan </t>
  </si>
  <si>
    <t>Chi</t>
  </si>
  <si>
    <t>Trương Việt</t>
  </si>
  <si>
    <t>Nguyễn Minh</t>
  </si>
  <si>
    <t>Nguyễn Thùy</t>
  </si>
  <si>
    <t>Hà Thị Thanh</t>
  </si>
  <si>
    <t>Vương Thị</t>
  </si>
  <si>
    <t>Huệ</t>
  </si>
  <si>
    <t xml:space="preserve">Nguyễn Thị Hồng </t>
  </si>
  <si>
    <t>Khánh</t>
  </si>
  <si>
    <t>Trương Ngọc</t>
  </si>
  <si>
    <t xml:space="preserve">Nguyễn Khánh </t>
  </si>
  <si>
    <t>Nguyễn Thanh</t>
  </si>
  <si>
    <t>Phạm Thị Minh</t>
  </si>
  <si>
    <t>Nguyễn Đan</t>
  </si>
  <si>
    <t>Thanh</t>
  </si>
  <si>
    <t>Thoa</t>
  </si>
  <si>
    <t>Nguyễn Phương</t>
  </si>
  <si>
    <t>Thủy</t>
  </si>
  <si>
    <t>Trần Thị Thu</t>
  </si>
  <si>
    <t>Uyên</t>
  </si>
  <si>
    <t>Phùng Thị Hải</t>
  </si>
  <si>
    <t>KTB</t>
  </si>
  <si>
    <t>Lại Thị Thúy</t>
  </si>
  <si>
    <t>Nguyễn Thị Thùy</t>
  </si>
  <si>
    <t>Hảo</t>
  </si>
  <si>
    <t>Hoa</t>
  </si>
  <si>
    <t>Nguyễn Thị lan</t>
  </si>
  <si>
    <t>25/12/2000</t>
  </si>
  <si>
    <t>Nguyễn thị</t>
  </si>
  <si>
    <t>14/2/2000</t>
  </si>
  <si>
    <t>Luyến</t>
  </si>
  <si>
    <t>Ưng Thị</t>
  </si>
  <si>
    <t>Nguyễn Thị Bích</t>
  </si>
  <si>
    <t>Nguyễn Thị Kim</t>
  </si>
  <si>
    <t>Oanh</t>
  </si>
  <si>
    <t>Lê Ngọc</t>
  </si>
  <si>
    <t>Sâm</t>
  </si>
  <si>
    <t>Thắm</t>
  </si>
  <si>
    <t>Đào Thị Thu</t>
  </si>
  <si>
    <t>Ưng Thị Thảo</t>
  </si>
  <si>
    <t>Ngô Thị Hải</t>
  </si>
  <si>
    <t xml:space="preserve">Tô Hải </t>
  </si>
  <si>
    <t>KTC</t>
  </si>
  <si>
    <t>DANH SÁCH SINH VIÊN CAO ĐẲNG K14 THI HỌC KỲ V</t>
  </si>
  <si>
    <r>
      <t xml:space="preserve">Học phần:  </t>
    </r>
    <r>
      <rPr>
        <b/>
        <sz val="14"/>
        <rFont val="Times New Roman"/>
        <family val="1"/>
      </rPr>
      <t>Đồ họa ứng dụng</t>
    </r>
  </si>
  <si>
    <t>Thời gian:   8h 00' ngày 17 tháng 9 năm 2020</t>
  </si>
  <si>
    <r>
      <t xml:space="preserve">Học phần: </t>
    </r>
    <r>
      <rPr>
        <b/>
        <sz val="14"/>
        <rFont val="Times New Roman"/>
        <family val="1"/>
      </rPr>
      <t>Quản trị dự án đầu tư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</si>
</sst>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3">
    <font>
      <sz val="12"/>
      <name val=".VnArial"/>
      <family val="0"/>
    </font>
    <font>
      <sz val="8"/>
      <name val=".VnArial"/>
      <family val="2"/>
    </font>
    <font>
      <sz val="11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b/>
      <sz val="8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hair"/>
      <bottom style="hair"/>
    </border>
    <border>
      <left style="thin"/>
      <right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tted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56" applyFont="1" applyAlignment="1">
      <alignment horizontal="centerContinuous" vertical="center" wrapText="1"/>
      <protection/>
    </xf>
    <xf numFmtId="0" fontId="8" fillId="0" borderId="0" xfId="56" applyFont="1" applyAlignment="1">
      <alignment horizontal="centerContinuous" vertical="center" wrapText="1"/>
      <protection/>
    </xf>
    <xf numFmtId="0" fontId="9" fillId="0" borderId="0" xfId="56" applyFont="1" applyAlignment="1">
      <alignment horizontal="centerContinuous" vertical="center" wrapText="1"/>
      <protection/>
    </xf>
    <xf numFmtId="0" fontId="8" fillId="0" borderId="0" xfId="56" applyFont="1">
      <alignment/>
      <protection/>
    </xf>
    <xf numFmtId="0" fontId="10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Alignment="1">
      <alignment horizontal="center" vertical="center" wrapText="1"/>
      <protection/>
    </xf>
    <xf numFmtId="0" fontId="8" fillId="0" borderId="10" xfId="56" applyFont="1" applyBorder="1" applyAlignment="1">
      <alignment horizontal="center"/>
      <protection/>
    </xf>
    <xf numFmtId="14" fontId="11" fillId="0" borderId="10" xfId="56" applyNumberFormat="1" applyFont="1" applyBorder="1" applyAlignment="1">
      <alignment horizontal="center"/>
      <protection/>
    </xf>
    <xf numFmtId="0" fontId="8" fillId="0" borderId="10" xfId="56" applyFont="1" applyBorder="1">
      <alignment/>
      <protection/>
    </xf>
    <xf numFmtId="14" fontId="8" fillId="0" borderId="1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0" fontId="4" fillId="0" borderId="0" xfId="56" applyFont="1" applyAlignment="1">
      <alignment horizontal="centerContinuous" vertical="center" wrapText="1"/>
      <protection/>
    </xf>
    <xf numFmtId="0" fontId="4" fillId="0" borderId="0" xfId="56" applyFont="1">
      <alignment/>
      <protection/>
    </xf>
    <xf numFmtId="0" fontId="4" fillId="0" borderId="10" xfId="56" applyFont="1" applyBorder="1" applyAlignment="1">
      <alignment horizontal="center"/>
      <protection/>
    </xf>
    <xf numFmtId="165" fontId="5" fillId="0" borderId="10" xfId="56" applyNumberFormat="1" applyFont="1" applyBorder="1" applyAlignment="1">
      <alignment horizontal="center"/>
      <protection/>
    </xf>
    <xf numFmtId="0" fontId="4" fillId="0" borderId="11" xfId="56" applyFont="1" applyBorder="1">
      <alignment/>
      <protection/>
    </xf>
    <xf numFmtId="14" fontId="11" fillId="0" borderId="11" xfId="56" applyNumberFormat="1" applyFont="1" applyBorder="1" applyAlignment="1">
      <alignment horizontal="center"/>
      <protection/>
    </xf>
    <xf numFmtId="0" fontId="4" fillId="0" borderId="12" xfId="56" applyFont="1" applyBorder="1">
      <alignment/>
      <protection/>
    </xf>
    <xf numFmtId="0" fontId="4" fillId="33" borderId="13" xfId="0" applyFont="1" applyFill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/>
    </xf>
    <xf numFmtId="0" fontId="4" fillId="33" borderId="0" xfId="0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8" fillId="0" borderId="15" xfId="56" applyFont="1" applyBorder="1" applyAlignment="1">
      <alignment horizontal="center"/>
      <protection/>
    </xf>
    <xf numFmtId="165" fontId="9" fillId="0" borderId="15" xfId="56" applyNumberFormat="1" applyFont="1" applyBorder="1" applyAlignment="1">
      <alignment horizontal="center"/>
      <protection/>
    </xf>
    <xf numFmtId="0" fontId="8" fillId="0" borderId="16" xfId="56" applyFont="1" applyBorder="1">
      <alignment/>
      <protection/>
    </xf>
    <xf numFmtId="0" fontId="9" fillId="0" borderId="17" xfId="56" applyFont="1" applyBorder="1">
      <alignment/>
      <protection/>
    </xf>
    <xf numFmtId="14" fontId="11" fillId="0" borderId="15" xfId="56" applyNumberFormat="1" applyFont="1" applyBorder="1" applyAlignment="1">
      <alignment horizontal="center"/>
      <protection/>
    </xf>
    <xf numFmtId="14" fontId="8" fillId="0" borderId="15" xfId="56" applyNumberFormat="1" applyFont="1" applyBorder="1" applyAlignment="1">
      <alignment horizontal="center"/>
      <protection/>
    </xf>
    <xf numFmtId="0" fontId="8" fillId="0" borderId="15" xfId="56" applyFont="1" applyBorder="1">
      <alignment/>
      <protection/>
    </xf>
    <xf numFmtId="0" fontId="4" fillId="0" borderId="18" xfId="56" applyFont="1" applyBorder="1" applyAlignment="1">
      <alignment horizontal="center"/>
      <protection/>
    </xf>
    <xf numFmtId="165" fontId="5" fillId="0" borderId="18" xfId="56" applyNumberFormat="1" applyFont="1" applyBorder="1" applyAlignment="1">
      <alignment horizontal="center"/>
      <protection/>
    </xf>
    <xf numFmtId="0" fontId="4" fillId="0" borderId="19" xfId="56" applyFont="1" applyBorder="1">
      <alignment/>
      <protection/>
    </xf>
    <xf numFmtId="0" fontId="4" fillId="0" borderId="20" xfId="56" applyFont="1" applyBorder="1">
      <alignment/>
      <protection/>
    </xf>
    <xf numFmtId="14" fontId="11" fillId="0" borderId="19" xfId="56" applyNumberFormat="1" applyFont="1" applyBorder="1" applyAlignment="1">
      <alignment horizontal="center"/>
      <protection/>
    </xf>
    <xf numFmtId="0" fontId="8" fillId="0" borderId="18" xfId="56" applyFont="1" applyBorder="1" applyAlignment="1">
      <alignment horizontal="center"/>
      <protection/>
    </xf>
    <xf numFmtId="0" fontId="8" fillId="0" borderId="18" xfId="56" applyFont="1" applyBorder="1">
      <alignment/>
      <protection/>
    </xf>
    <xf numFmtId="0" fontId="9" fillId="0" borderId="21" xfId="56" applyFont="1" applyBorder="1" applyAlignment="1">
      <alignment horizontal="center" vertical="center" wrapText="1"/>
      <protection/>
    </xf>
    <xf numFmtId="0" fontId="9" fillId="0" borderId="22" xfId="56" applyFont="1" applyBorder="1" applyAlignment="1">
      <alignment horizontal="right" vertical="center" wrapText="1"/>
      <protection/>
    </xf>
    <xf numFmtId="0" fontId="9" fillId="0" borderId="23" xfId="56" applyFont="1" applyBorder="1" applyAlignment="1">
      <alignment horizontal="left" vertical="center" wrapText="1"/>
      <protection/>
    </xf>
    <xf numFmtId="0" fontId="17" fillId="0" borderId="11" xfId="56" applyFont="1" applyBorder="1" applyAlignment="1">
      <alignment horizontal="center"/>
      <protection/>
    </xf>
    <xf numFmtId="0" fontId="10" fillId="0" borderId="0" xfId="56" applyFont="1" applyAlignment="1">
      <alignment horizontal="centerContinuous" vertical="center" wrapText="1"/>
      <protection/>
    </xf>
    <xf numFmtId="0" fontId="4" fillId="33" borderId="24" xfId="0" applyFont="1" applyFill="1" applyBorder="1" applyAlignment="1">
      <alignment horizontal="left"/>
    </xf>
    <xf numFmtId="14" fontId="17" fillId="33" borderId="2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14" fontId="17" fillId="33" borderId="12" xfId="0" applyNumberFormat="1" applyFont="1" applyFill="1" applyBorder="1" applyAlignment="1">
      <alignment horizontal="center"/>
    </xf>
    <xf numFmtId="14" fontId="17" fillId="33" borderId="10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left"/>
    </xf>
    <xf numFmtId="14" fontId="17" fillId="33" borderId="25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/>
    </xf>
    <xf numFmtId="14" fontId="17" fillId="33" borderId="26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14" fontId="17" fillId="33" borderId="12" xfId="0" applyNumberFormat="1" applyFont="1" applyFill="1" applyBorder="1" applyAlignment="1">
      <alignment horizontal="center" vertical="center"/>
    </xf>
    <xf numFmtId="14" fontId="17" fillId="33" borderId="10" xfId="0" applyNumberFormat="1" applyFont="1" applyFill="1" applyBorder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4" fontId="6" fillId="33" borderId="12" xfId="0" applyNumberFormat="1" applyFont="1" applyFill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 vertical="center"/>
    </xf>
    <xf numFmtId="14" fontId="6" fillId="33" borderId="2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4" fontId="11" fillId="0" borderId="19" xfId="56" applyNumberFormat="1" applyFont="1" applyBorder="1" applyAlignment="1">
      <alignment/>
      <protection/>
    </xf>
    <xf numFmtId="0" fontId="11" fillId="0" borderId="19" xfId="56" applyFont="1" applyBorder="1" applyAlignment="1">
      <alignment horizontal="center"/>
      <protection/>
    </xf>
    <xf numFmtId="0" fontId="4" fillId="0" borderId="14" xfId="56" applyFont="1" applyBorder="1">
      <alignment/>
      <protection/>
    </xf>
    <xf numFmtId="0" fontId="5" fillId="0" borderId="24" xfId="56" applyFont="1" applyBorder="1">
      <alignment/>
      <protection/>
    </xf>
    <xf numFmtId="0" fontId="5" fillId="0" borderId="20" xfId="56" applyFont="1" applyBorder="1">
      <alignment/>
      <protection/>
    </xf>
    <xf numFmtId="165" fontId="5" fillId="0" borderId="27" xfId="56" applyNumberFormat="1" applyFont="1" applyBorder="1" applyAlignment="1">
      <alignment horizontal="center"/>
      <protection/>
    </xf>
    <xf numFmtId="14" fontId="11" fillId="0" borderId="14" xfId="56" applyNumberFormat="1" applyFont="1" applyBorder="1" applyAlignment="1">
      <alignment horizontal="center"/>
      <protection/>
    </xf>
    <xf numFmtId="0" fontId="11" fillId="0" borderId="27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5" fillId="0" borderId="12" xfId="56" applyFont="1" applyBorder="1">
      <alignment/>
      <protection/>
    </xf>
    <xf numFmtId="0" fontId="8" fillId="0" borderId="27" xfId="56" applyFont="1" applyBorder="1" applyAlignment="1">
      <alignment horizontal="center"/>
      <protection/>
    </xf>
    <xf numFmtId="14" fontId="11" fillId="0" borderId="27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C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4" sqref="H4"/>
    </sheetView>
  </sheetViews>
  <sheetFormatPr defaultColWidth="8.796875" defaultRowHeight="15"/>
  <cols>
    <col min="1" max="1" width="5.19921875" style="28" customWidth="1"/>
    <col min="2" max="2" width="5.3984375" style="29" customWidth="1"/>
    <col min="3" max="3" width="15.8984375" style="28" bestFit="1" customWidth="1"/>
    <col min="4" max="4" width="8.8984375" style="28" customWidth="1"/>
    <col min="5" max="5" width="10.09765625" style="26" bestFit="1" customWidth="1"/>
    <col min="6" max="6" width="13.09765625" style="27" customWidth="1"/>
    <col min="7" max="7" width="7.19921875" style="28" customWidth="1"/>
    <col min="8" max="8" width="12.3984375" style="27" customWidth="1"/>
    <col min="9" max="13" width="8.8984375" style="28" customWidth="1"/>
    <col min="14" max="16384" width="8.8984375" style="28" customWidth="1"/>
  </cols>
  <sheetData>
    <row r="1" spans="8:14" ht="15.75">
      <c r="H1" s="27" t="s">
        <v>66</v>
      </c>
      <c r="J1" s="28" t="s">
        <v>67</v>
      </c>
      <c r="L1" s="28" t="s">
        <v>68</v>
      </c>
      <c r="N1" s="28" t="s">
        <v>69</v>
      </c>
    </row>
    <row r="2" spans="2:14" s="27" customFormat="1" ht="15.75">
      <c r="B2" s="32"/>
      <c r="C2" s="27">
        <v>2</v>
      </c>
      <c r="D2" s="27">
        <v>3</v>
      </c>
      <c r="E2" s="33"/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27">
        <v>11</v>
      </c>
      <c r="M2" s="27">
        <v>12</v>
      </c>
      <c r="N2" s="27">
        <v>13</v>
      </c>
    </row>
    <row r="3" spans="1:8" ht="15.75">
      <c r="A3" s="24" t="s">
        <v>0</v>
      </c>
      <c r="B3" s="25" t="s">
        <v>1</v>
      </c>
      <c r="C3" s="24" t="s">
        <v>2</v>
      </c>
      <c r="D3" s="30" t="s">
        <v>3</v>
      </c>
      <c r="E3" s="31" t="s">
        <v>4</v>
      </c>
      <c r="F3" s="27" t="s">
        <v>5</v>
      </c>
      <c r="G3" s="28" t="s">
        <v>11</v>
      </c>
      <c r="H3" s="27" t="s">
        <v>51</v>
      </c>
    </row>
    <row r="4" spans="2:7" ht="15.75">
      <c r="B4" s="29">
        <v>1</v>
      </c>
      <c r="C4" s="23" t="s">
        <v>71</v>
      </c>
      <c r="D4" s="53" t="s">
        <v>48</v>
      </c>
      <c r="E4" s="54">
        <v>35266</v>
      </c>
      <c r="F4" s="27" t="s">
        <v>70</v>
      </c>
      <c r="G4" s="28">
        <v>1</v>
      </c>
    </row>
    <row r="5" spans="2:7" ht="15.75">
      <c r="B5" s="29">
        <v>2</v>
      </c>
      <c r="C5" s="22" t="s">
        <v>72</v>
      </c>
      <c r="D5" s="55" t="s">
        <v>73</v>
      </c>
      <c r="E5" s="56">
        <v>35829</v>
      </c>
      <c r="F5" s="27" t="s">
        <v>70</v>
      </c>
      <c r="G5" s="28">
        <v>2</v>
      </c>
    </row>
    <row r="6" spans="2:7" ht="15.75">
      <c r="B6" s="29">
        <v>3</v>
      </c>
      <c r="C6" s="22" t="s">
        <v>74</v>
      </c>
      <c r="D6" s="55" t="s">
        <v>75</v>
      </c>
      <c r="E6" s="56">
        <v>36833</v>
      </c>
      <c r="F6" s="27" t="s">
        <v>70</v>
      </c>
      <c r="G6" s="28">
        <v>3</v>
      </c>
    </row>
    <row r="7" spans="2:7" ht="15.75">
      <c r="B7" s="29">
        <v>4</v>
      </c>
      <c r="C7" s="22" t="s">
        <v>13</v>
      </c>
      <c r="D7" s="55" t="s">
        <v>54</v>
      </c>
      <c r="E7" s="56">
        <v>36789</v>
      </c>
      <c r="F7" s="27" t="s">
        <v>70</v>
      </c>
      <c r="G7" s="28">
        <v>4</v>
      </c>
    </row>
    <row r="8" spans="2:7" ht="15.75">
      <c r="B8" s="29">
        <v>5</v>
      </c>
      <c r="C8" s="22" t="s">
        <v>47</v>
      </c>
      <c r="D8" s="55" t="s">
        <v>76</v>
      </c>
      <c r="E8" s="56">
        <v>36339</v>
      </c>
      <c r="F8" s="27" t="s">
        <v>70</v>
      </c>
      <c r="G8" s="28">
        <v>5</v>
      </c>
    </row>
    <row r="9" spans="2:7" ht="15.75">
      <c r="B9" s="29">
        <v>6</v>
      </c>
      <c r="C9" s="22" t="s">
        <v>77</v>
      </c>
      <c r="D9" s="55" t="s">
        <v>76</v>
      </c>
      <c r="E9" s="56">
        <v>36707</v>
      </c>
      <c r="F9" s="27" t="s">
        <v>70</v>
      </c>
      <c r="G9" s="28">
        <v>6</v>
      </c>
    </row>
    <row r="10" spans="2:7" ht="15.75">
      <c r="B10" s="29">
        <v>7</v>
      </c>
      <c r="C10" s="22" t="s">
        <v>78</v>
      </c>
      <c r="D10" s="55" t="s">
        <v>61</v>
      </c>
      <c r="E10" s="56">
        <v>36740</v>
      </c>
      <c r="F10" s="27" t="s">
        <v>70</v>
      </c>
      <c r="G10" s="28">
        <v>7</v>
      </c>
    </row>
    <row r="11" spans="2:7" ht="15.75">
      <c r="B11" s="29">
        <v>8</v>
      </c>
      <c r="C11" s="22" t="s">
        <v>79</v>
      </c>
      <c r="D11" s="55" t="s">
        <v>80</v>
      </c>
      <c r="E11" s="56">
        <v>36888</v>
      </c>
      <c r="F11" s="27" t="s">
        <v>70</v>
      </c>
      <c r="G11" s="28">
        <v>8</v>
      </c>
    </row>
    <row r="12" spans="2:7" ht="15.75">
      <c r="B12" s="29">
        <v>9</v>
      </c>
      <c r="C12" s="22" t="s">
        <v>13</v>
      </c>
      <c r="D12" s="55" t="s">
        <v>34</v>
      </c>
      <c r="E12" s="56">
        <v>36687</v>
      </c>
      <c r="F12" s="27" t="s">
        <v>70</v>
      </c>
      <c r="G12" s="28">
        <v>9</v>
      </c>
    </row>
    <row r="13" spans="2:7" ht="15.75">
      <c r="B13" s="29">
        <v>10</v>
      </c>
      <c r="C13" s="22" t="s">
        <v>81</v>
      </c>
      <c r="D13" s="55" t="s">
        <v>82</v>
      </c>
      <c r="E13" s="56">
        <v>36749</v>
      </c>
      <c r="F13" s="27" t="s">
        <v>70</v>
      </c>
      <c r="G13" s="28">
        <v>10</v>
      </c>
    </row>
    <row r="14" spans="2:7" ht="15.75">
      <c r="B14" s="29">
        <v>11</v>
      </c>
      <c r="C14" s="22" t="s">
        <v>83</v>
      </c>
      <c r="D14" s="55" t="s">
        <v>40</v>
      </c>
      <c r="E14" s="57">
        <v>36439</v>
      </c>
      <c r="F14" s="27" t="s">
        <v>70</v>
      </c>
      <c r="G14" s="28">
        <v>11</v>
      </c>
    </row>
    <row r="15" spans="2:7" ht="15.75">
      <c r="B15" s="29">
        <v>1</v>
      </c>
      <c r="C15" s="20" t="s">
        <v>84</v>
      </c>
      <c r="D15" s="58" t="s">
        <v>26</v>
      </c>
      <c r="E15" s="59">
        <v>36886</v>
      </c>
      <c r="F15" s="27" t="s">
        <v>111</v>
      </c>
      <c r="G15" s="28">
        <v>1</v>
      </c>
    </row>
    <row r="16" spans="2:7" ht="15.75">
      <c r="B16" s="29">
        <v>2</v>
      </c>
      <c r="C16" s="20" t="s">
        <v>85</v>
      </c>
      <c r="D16" s="58" t="s">
        <v>86</v>
      </c>
      <c r="E16" s="59">
        <v>36776</v>
      </c>
      <c r="F16" s="27" t="s">
        <v>111</v>
      </c>
      <c r="G16" s="28">
        <v>2</v>
      </c>
    </row>
    <row r="17" spans="2:7" ht="15.75">
      <c r="B17" s="29">
        <v>3</v>
      </c>
      <c r="C17" s="20" t="s">
        <v>87</v>
      </c>
      <c r="D17" s="58" t="s">
        <v>88</v>
      </c>
      <c r="E17" s="59">
        <v>36685</v>
      </c>
      <c r="F17" s="27" t="s">
        <v>111</v>
      </c>
      <c r="G17" s="28">
        <v>3</v>
      </c>
    </row>
    <row r="18" spans="2:7" ht="15.75">
      <c r="B18" s="29">
        <v>4</v>
      </c>
      <c r="C18" s="20" t="s">
        <v>89</v>
      </c>
      <c r="D18" s="58" t="s">
        <v>90</v>
      </c>
      <c r="E18" s="59">
        <v>36620</v>
      </c>
      <c r="F18" s="27" t="s">
        <v>111</v>
      </c>
      <c r="G18" s="28">
        <v>4</v>
      </c>
    </row>
    <row r="19" spans="2:7" ht="15.75">
      <c r="B19" s="29">
        <v>5</v>
      </c>
      <c r="C19" s="20" t="s">
        <v>91</v>
      </c>
      <c r="D19" s="58" t="s">
        <v>92</v>
      </c>
      <c r="E19" s="59">
        <v>36634</v>
      </c>
      <c r="F19" s="27" t="s">
        <v>111</v>
      </c>
      <c r="G19" s="28">
        <v>5</v>
      </c>
    </row>
    <row r="20" spans="2:7" ht="15.75">
      <c r="B20" s="29">
        <v>6</v>
      </c>
      <c r="C20" s="20" t="s">
        <v>13</v>
      </c>
      <c r="D20" s="58" t="s">
        <v>14</v>
      </c>
      <c r="E20" s="59"/>
      <c r="F20" s="27" t="s">
        <v>111</v>
      </c>
      <c r="G20" s="28">
        <v>6</v>
      </c>
    </row>
    <row r="21" spans="2:7" ht="15.75">
      <c r="B21" s="29">
        <v>7</v>
      </c>
      <c r="C21" s="20" t="s">
        <v>93</v>
      </c>
      <c r="D21" s="58" t="s">
        <v>94</v>
      </c>
      <c r="E21" s="59">
        <v>36862</v>
      </c>
      <c r="F21" s="27" t="s">
        <v>111</v>
      </c>
      <c r="G21" s="28">
        <v>7</v>
      </c>
    </row>
    <row r="22" spans="2:7" ht="15.75">
      <c r="B22" s="29">
        <v>8</v>
      </c>
      <c r="C22" s="20" t="s">
        <v>95</v>
      </c>
      <c r="D22" s="60" t="s">
        <v>96</v>
      </c>
      <c r="E22" s="59">
        <v>36579</v>
      </c>
      <c r="F22" s="27" t="s">
        <v>111</v>
      </c>
      <c r="G22" s="28">
        <v>8</v>
      </c>
    </row>
    <row r="23" spans="2:7" ht="15.75">
      <c r="B23" s="29">
        <v>9</v>
      </c>
      <c r="C23" s="20" t="s">
        <v>43</v>
      </c>
      <c r="D23" s="58" t="s">
        <v>97</v>
      </c>
      <c r="E23" s="59">
        <v>36610</v>
      </c>
      <c r="F23" s="27" t="s">
        <v>111</v>
      </c>
      <c r="G23" s="28">
        <v>9</v>
      </c>
    </row>
    <row r="24" spans="2:7" ht="15.75">
      <c r="B24" s="29">
        <v>10</v>
      </c>
      <c r="C24" s="20" t="s">
        <v>13</v>
      </c>
      <c r="D24" s="58" t="s">
        <v>46</v>
      </c>
      <c r="E24" s="59">
        <v>36588</v>
      </c>
      <c r="F24" s="27" t="s">
        <v>111</v>
      </c>
      <c r="G24" s="28">
        <v>10</v>
      </c>
    </row>
    <row r="25" spans="2:7" ht="15.75">
      <c r="B25" s="29">
        <v>11</v>
      </c>
      <c r="C25" s="20" t="s">
        <v>13</v>
      </c>
      <c r="D25" s="58" t="s">
        <v>76</v>
      </c>
      <c r="E25" s="59">
        <v>36750</v>
      </c>
      <c r="F25" s="27" t="s">
        <v>111</v>
      </c>
      <c r="G25" s="28">
        <v>11</v>
      </c>
    </row>
    <row r="26" spans="2:7" ht="15.75">
      <c r="B26" s="29">
        <v>12</v>
      </c>
      <c r="C26" s="20" t="s">
        <v>98</v>
      </c>
      <c r="D26" s="58" t="s">
        <v>99</v>
      </c>
      <c r="E26" s="59">
        <v>36470</v>
      </c>
      <c r="F26" s="27" t="s">
        <v>111</v>
      </c>
      <c r="G26" s="28">
        <v>12</v>
      </c>
    </row>
    <row r="27" spans="2:7" ht="15.75">
      <c r="B27" s="29">
        <v>13</v>
      </c>
      <c r="C27" s="20" t="s">
        <v>100</v>
      </c>
      <c r="D27" s="58" t="s">
        <v>101</v>
      </c>
      <c r="E27" s="61">
        <v>36574</v>
      </c>
      <c r="F27" s="27" t="s">
        <v>111</v>
      </c>
      <c r="G27" s="28">
        <v>13</v>
      </c>
    </row>
    <row r="28" spans="2:7" ht="15.75">
      <c r="B28" s="29">
        <v>14</v>
      </c>
      <c r="C28" s="20" t="s">
        <v>13</v>
      </c>
      <c r="D28" s="58" t="s">
        <v>58</v>
      </c>
      <c r="E28" s="59">
        <v>35249</v>
      </c>
      <c r="F28" s="27" t="s">
        <v>111</v>
      </c>
      <c r="G28" s="28">
        <v>14</v>
      </c>
    </row>
    <row r="29" spans="2:7" ht="15.75">
      <c r="B29" s="29">
        <v>15</v>
      </c>
      <c r="C29" s="20" t="s">
        <v>23</v>
      </c>
      <c r="D29" s="58" t="s">
        <v>36</v>
      </c>
      <c r="E29" s="59">
        <v>36746</v>
      </c>
      <c r="F29" s="27" t="s">
        <v>111</v>
      </c>
      <c r="G29" s="28">
        <v>15</v>
      </c>
    </row>
    <row r="30" spans="2:7" ht="15.75">
      <c r="B30" s="29">
        <v>16</v>
      </c>
      <c r="C30" s="20" t="s">
        <v>44</v>
      </c>
      <c r="D30" s="58" t="s">
        <v>102</v>
      </c>
      <c r="E30" s="61">
        <v>36626</v>
      </c>
      <c r="F30" s="27" t="s">
        <v>111</v>
      </c>
      <c r="G30" s="28">
        <v>16</v>
      </c>
    </row>
    <row r="31" spans="2:7" ht="15.75">
      <c r="B31" s="29">
        <v>17</v>
      </c>
      <c r="C31" s="20" t="s">
        <v>103</v>
      </c>
      <c r="D31" s="58" t="s">
        <v>37</v>
      </c>
      <c r="E31" s="59">
        <v>36675</v>
      </c>
      <c r="F31" s="27" t="s">
        <v>111</v>
      </c>
      <c r="G31" s="28">
        <v>17</v>
      </c>
    </row>
    <row r="32" spans="2:7" ht="15.75">
      <c r="B32" s="29">
        <v>18</v>
      </c>
      <c r="C32" s="20" t="s">
        <v>24</v>
      </c>
      <c r="D32" s="58" t="s">
        <v>38</v>
      </c>
      <c r="E32" s="59">
        <v>36481</v>
      </c>
      <c r="F32" s="27" t="s">
        <v>111</v>
      </c>
      <c r="G32" s="28">
        <v>18</v>
      </c>
    </row>
    <row r="33" spans="2:7" ht="15.75">
      <c r="B33" s="29">
        <v>19</v>
      </c>
      <c r="C33" s="20" t="s">
        <v>39</v>
      </c>
      <c r="D33" s="58" t="s">
        <v>104</v>
      </c>
      <c r="E33" s="59">
        <v>36378</v>
      </c>
      <c r="F33" s="27" t="s">
        <v>111</v>
      </c>
      <c r="G33" s="28">
        <v>19</v>
      </c>
    </row>
    <row r="34" spans="2:7" ht="15.75">
      <c r="B34" s="29">
        <v>20</v>
      </c>
      <c r="C34" s="20" t="s">
        <v>13</v>
      </c>
      <c r="D34" s="58" t="s">
        <v>105</v>
      </c>
      <c r="E34" s="59">
        <v>36717</v>
      </c>
      <c r="F34" s="27" t="s">
        <v>111</v>
      </c>
      <c r="G34" s="28">
        <v>20</v>
      </c>
    </row>
    <row r="35" spans="2:7" ht="15.75">
      <c r="B35" s="29">
        <v>21</v>
      </c>
      <c r="C35" s="20" t="s">
        <v>106</v>
      </c>
      <c r="D35" s="58" t="s">
        <v>105</v>
      </c>
      <c r="E35" s="61">
        <v>36873</v>
      </c>
      <c r="F35" s="27" t="s">
        <v>111</v>
      </c>
      <c r="G35" s="28">
        <v>21</v>
      </c>
    </row>
    <row r="36" spans="2:7" ht="15.75">
      <c r="B36" s="29">
        <v>22</v>
      </c>
      <c r="C36" s="20" t="s">
        <v>107</v>
      </c>
      <c r="D36" s="58" t="s">
        <v>40</v>
      </c>
      <c r="E36" s="59">
        <v>36442</v>
      </c>
      <c r="F36" s="27" t="s">
        <v>111</v>
      </c>
      <c r="G36" s="28">
        <v>22</v>
      </c>
    </row>
    <row r="37" spans="2:7" ht="15.75">
      <c r="B37" s="29">
        <v>23</v>
      </c>
      <c r="C37" s="20" t="s">
        <v>13</v>
      </c>
      <c r="D37" s="58" t="s">
        <v>108</v>
      </c>
      <c r="E37" s="59">
        <v>36761</v>
      </c>
      <c r="F37" s="27" t="s">
        <v>111</v>
      </c>
      <c r="G37" s="28">
        <v>23</v>
      </c>
    </row>
    <row r="38" spans="2:7" ht="15.75">
      <c r="B38" s="29">
        <v>24</v>
      </c>
      <c r="C38" s="20" t="s">
        <v>109</v>
      </c>
      <c r="D38" s="58" t="s">
        <v>110</v>
      </c>
      <c r="E38" s="59">
        <v>36767</v>
      </c>
      <c r="F38" s="27" t="s">
        <v>111</v>
      </c>
      <c r="G38" s="28">
        <v>24</v>
      </c>
    </row>
    <row r="39" spans="2:7" ht="15.75">
      <c r="B39" s="29">
        <v>1</v>
      </c>
      <c r="C39" s="62" t="s">
        <v>112</v>
      </c>
      <c r="D39" s="63" t="s">
        <v>92</v>
      </c>
      <c r="E39" s="57">
        <v>36649</v>
      </c>
      <c r="F39" s="27" t="s">
        <v>138</v>
      </c>
      <c r="G39" s="28">
        <v>1</v>
      </c>
    </row>
    <row r="40" spans="2:7" ht="15.75">
      <c r="B40" s="29">
        <v>2</v>
      </c>
      <c r="C40" s="62" t="s">
        <v>139</v>
      </c>
      <c r="D40" s="63" t="s">
        <v>10</v>
      </c>
      <c r="E40" s="69">
        <v>36579</v>
      </c>
      <c r="F40" s="27" t="s">
        <v>165</v>
      </c>
      <c r="G40" s="28">
        <v>2</v>
      </c>
    </row>
    <row r="41" spans="2:7" ht="15.75">
      <c r="B41" s="29">
        <v>3</v>
      </c>
      <c r="C41" s="62" t="s">
        <v>166</v>
      </c>
      <c r="D41" s="64" t="s">
        <v>10</v>
      </c>
      <c r="E41" s="70">
        <v>35251</v>
      </c>
      <c r="F41" s="27" t="s">
        <v>186</v>
      </c>
      <c r="G41" s="28">
        <v>3</v>
      </c>
    </row>
    <row r="42" spans="2:7" ht="15.75">
      <c r="B42" s="29">
        <v>4</v>
      </c>
      <c r="C42" s="62" t="s">
        <v>13</v>
      </c>
      <c r="D42" s="63" t="s">
        <v>113</v>
      </c>
      <c r="E42" s="57">
        <v>35406</v>
      </c>
      <c r="F42" s="27" t="s">
        <v>138</v>
      </c>
      <c r="G42" s="28">
        <v>4</v>
      </c>
    </row>
    <row r="43" spans="2:7" ht="15.75">
      <c r="B43" s="29">
        <v>5</v>
      </c>
      <c r="C43" s="62" t="s">
        <v>122</v>
      </c>
      <c r="D43" s="63" t="s">
        <v>10</v>
      </c>
      <c r="E43" s="69">
        <v>36851</v>
      </c>
      <c r="F43" s="27" t="s">
        <v>165</v>
      </c>
      <c r="G43" s="28">
        <v>5</v>
      </c>
    </row>
    <row r="44" spans="2:7" ht="15.75">
      <c r="B44" s="29">
        <v>6</v>
      </c>
      <c r="C44" s="62" t="s">
        <v>167</v>
      </c>
      <c r="D44" s="64" t="s">
        <v>62</v>
      </c>
      <c r="E44" s="73">
        <v>35966</v>
      </c>
      <c r="F44" s="27" t="s">
        <v>186</v>
      </c>
      <c r="G44" s="28">
        <v>6</v>
      </c>
    </row>
    <row r="45" spans="2:7" ht="15.75">
      <c r="B45" s="29">
        <v>7</v>
      </c>
      <c r="C45" s="62" t="s">
        <v>114</v>
      </c>
      <c r="D45" s="63" t="s">
        <v>115</v>
      </c>
      <c r="E45" s="57">
        <v>36335</v>
      </c>
      <c r="F45" s="27" t="s">
        <v>138</v>
      </c>
      <c r="G45" s="28">
        <v>7</v>
      </c>
    </row>
    <row r="46" spans="2:7" ht="15.75">
      <c r="B46" s="29">
        <v>8</v>
      </c>
      <c r="C46" s="62" t="s">
        <v>140</v>
      </c>
      <c r="D46" s="63" t="s">
        <v>10</v>
      </c>
      <c r="E46" s="69">
        <v>36876</v>
      </c>
      <c r="F46" s="27" t="s">
        <v>165</v>
      </c>
      <c r="G46" s="28">
        <v>8</v>
      </c>
    </row>
    <row r="47" spans="2:7" ht="15.75">
      <c r="B47" s="29">
        <v>9</v>
      </c>
      <c r="C47" s="62" t="s">
        <v>13</v>
      </c>
      <c r="D47" s="64" t="s">
        <v>14</v>
      </c>
      <c r="E47" s="73">
        <v>36810</v>
      </c>
      <c r="F47" s="27" t="s">
        <v>186</v>
      </c>
      <c r="G47" s="28">
        <v>9</v>
      </c>
    </row>
    <row r="48" spans="2:7" ht="15.75">
      <c r="B48" s="29">
        <v>10</v>
      </c>
      <c r="C48" s="62" t="s">
        <v>116</v>
      </c>
      <c r="D48" s="63" t="s">
        <v>28</v>
      </c>
      <c r="E48" s="57">
        <v>36864</v>
      </c>
      <c r="F48" s="27" t="s">
        <v>138</v>
      </c>
      <c r="G48" s="28">
        <v>10</v>
      </c>
    </row>
    <row r="49" spans="2:7" ht="15.75">
      <c r="B49" s="29">
        <v>11</v>
      </c>
      <c r="C49" s="62" t="s">
        <v>141</v>
      </c>
      <c r="D49" s="63" t="s">
        <v>10</v>
      </c>
      <c r="E49" s="69">
        <v>36762</v>
      </c>
      <c r="F49" s="27" t="s">
        <v>165</v>
      </c>
      <c r="G49" s="28">
        <v>11</v>
      </c>
    </row>
    <row r="50" spans="2:7" ht="15.75">
      <c r="B50" s="29">
        <v>12</v>
      </c>
      <c r="C50" s="62" t="s">
        <v>43</v>
      </c>
      <c r="D50" s="64" t="s">
        <v>168</v>
      </c>
      <c r="E50" s="73">
        <v>36824</v>
      </c>
      <c r="F50" s="27" t="s">
        <v>186</v>
      </c>
      <c r="G50" s="28">
        <v>12</v>
      </c>
    </row>
    <row r="51" spans="2:7" ht="15.75">
      <c r="B51" s="29">
        <v>13</v>
      </c>
      <c r="C51" s="62" t="s">
        <v>117</v>
      </c>
      <c r="D51" s="63" t="s">
        <v>14</v>
      </c>
      <c r="E51" s="57">
        <v>36728</v>
      </c>
      <c r="F51" s="27" t="s">
        <v>138</v>
      </c>
      <c r="G51" s="28">
        <v>13</v>
      </c>
    </row>
    <row r="52" spans="2:7" ht="15.75">
      <c r="B52" s="29">
        <v>14</v>
      </c>
      <c r="C52" s="62" t="s">
        <v>142</v>
      </c>
      <c r="D52" s="63" t="s">
        <v>27</v>
      </c>
      <c r="E52" s="69">
        <v>36628</v>
      </c>
      <c r="F52" s="27" t="s">
        <v>165</v>
      </c>
      <c r="G52" s="28">
        <v>14</v>
      </c>
    </row>
    <row r="53" spans="2:7" ht="15.75">
      <c r="B53" s="29">
        <v>15</v>
      </c>
      <c r="C53" s="62" t="s">
        <v>13</v>
      </c>
      <c r="D53" s="64" t="s">
        <v>169</v>
      </c>
      <c r="E53" s="21">
        <v>36611</v>
      </c>
      <c r="F53" s="27" t="s">
        <v>186</v>
      </c>
      <c r="G53" s="28">
        <v>15</v>
      </c>
    </row>
    <row r="54" spans="2:7" ht="15.75">
      <c r="B54" s="29">
        <v>16</v>
      </c>
      <c r="C54" s="62" t="s">
        <v>43</v>
      </c>
      <c r="D54" s="63" t="s">
        <v>49</v>
      </c>
      <c r="E54" s="57">
        <v>36163</v>
      </c>
      <c r="F54" s="27" t="s">
        <v>138</v>
      </c>
      <c r="G54" s="28">
        <v>16</v>
      </c>
    </row>
    <row r="55" spans="2:7" ht="15.75">
      <c r="B55" s="29">
        <v>17</v>
      </c>
      <c r="C55" s="62" t="s">
        <v>143</v>
      </c>
      <c r="D55" s="63" t="s">
        <v>144</v>
      </c>
      <c r="E55" s="69">
        <v>36699</v>
      </c>
      <c r="F55" s="27" t="s">
        <v>165</v>
      </c>
      <c r="G55" s="28">
        <v>17</v>
      </c>
    </row>
    <row r="56" spans="2:7" ht="15.75">
      <c r="B56" s="29">
        <v>18</v>
      </c>
      <c r="C56" s="62" t="s">
        <v>170</v>
      </c>
      <c r="D56" s="64" t="s">
        <v>29</v>
      </c>
      <c r="E56" s="71" t="s">
        <v>171</v>
      </c>
      <c r="F56" s="27" t="s">
        <v>186</v>
      </c>
      <c r="G56" s="28">
        <v>18</v>
      </c>
    </row>
    <row r="57" spans="2:7" ht="15.75">
      <c r="B57" s="29">
        <v>19</v>
      </c>
      <c r="C57" s="62" t="s">
        <v>118</v>
      </c>
      <c r="D57" s="63" t="s">
        <v>119</v>
      </c>
      <c r="E57" s="57">
        <v>36086</v>
      </c>
      <c r="F57" s="27" t="s">
        <v>138</v>
      </c>
      <c r="G57" s="28">
        <v>19</v>
      </c>
    </row>
    <row r="58" spans="2:7" ht="15.75">
      <c r="B58" s="29">
        <v>20</v>
      </c>
      <c r="C58" s="62" t="s">
        <v>145</v>
      </c>
      <c r="D58" s="63" t="s">
        <v>52</v>
      </c>
      <c r="E58" s="57">
        <v>36615</v>
      </c>
      <c r="F58" s="27" t="s">
        <v>165</v>
      </c>
      <c r="G58" s="28">
        <v>20</v>
      </c>
    </row>
    <row r="59" spans="2:7" ht="15.75">
      <c r="B59" s="29">
        <v>21</v>
      </c>
      <c r="C59" s="62" t="s">
        <v>42</v>
      </c>
      <c r="D59" s="64" t="s">
        <v>53</v>
      </c>
      <c r="E59" s="21">
        <v>36683</v>
      </c>
      <c r="F59" s="27" t="s">
        <v>186</v>
      </c>
      <c r="G59" s="28">
        <v>21</v>
      </c>
    </row>
    <row r="60" spans="2:7" ht="15.75">
      <c r="B60" s="29">
        <v>22</v>
      </c>
      <c r="C60" s="62" t="s">
        <v>120</v>
      </c>
      <c r="D60" s="63" t="s">
        <v>121</v>
      </c>
      <c r="E60" s="57">
        <v>36859</v>
      </c>
      <c r="F60" s="27" t="s">
        <v>138</v>
      </c>
      <c r="G60" s="28">
        <v>22</v>
      </c>
    </row>
    <row r="61" spans="2:7" ht="15.75">
      <c r="B61" s="29">
        <v>23</v>
      </c>
      <c r="C61" s="62" t="s">
        <v>146</v>
      </c>
      <c r="D61" s="63" t="s">
        <v>75</v>
      </c>
      <c r="E61" s="69">
        <v>35514</v>
      </c>
      <c r="F61" s="27" t="s">
        <v>165</v>
      </c>
      <c r="G61" s="28">
        <v>23</v>
      </c>
    </row>
    <row r="62" spans="2:7" ht="15.75">
      <c r="B62" s="29">
        <v>24</v>
      </c>
      <c r="C62" s="62" t="s">
        <v>13</v>
      </c>
      <c r="D62" s="64" t="s">
        <v>53</v>
      </c>
      <c r="E62" s="21">
        <v>36810</v>
      </c>
      <c r="F62" s="27" t="s">
        <v>186</v>
      </c>
      <c r="G62" s="28">
        <v>24</v>
      </c>
    </row>
    <row r="63" spans="2:7" ht="15.75">
      <c r="B63" s="29">
        <v>25</v>
      </c>
      <c r="C63" s="62" t="s">
        <v>12</v>
      </c>
      <c r="D63" s="63" t="s">
        <v>53</v>
      </c>
      <c r="E63" s="57">
        <v>36692</v>
      </c>
      <c r="F63" s="27" t="s">
        <v>138</v>
      </c>
      <c r="G63" s="28">
        <v>25</v>
      </c>
    </row>
    <row r="64" spans="2:7" ht="15.75">
      <c r="B64" s="29">
        <v>26</v>
      </c>
      <c r="C64" s="62" t="s">
        <v>147</v>
      </c>
      <c r="D64" s="63" t="s">
        <v>92</v>
      </c>
      <c r="E64" s="69">
        <v>36600</v>
      </c>
      <c r="F64" s="27" t="s">
        <v>165</v>
      </c>
      <c r="G64" s="28">
        <v>26</v>
      </c>
    </row>
    <row r="65" spans="2:7" ht="15.75">
      <c r="B65" s="29">
        <v>27</v>
      </c>
      <c r="C65" s="62" t="s">
        <v>30</v>
      </c>
      <c r="D65" s="64" t="s">
        <v>54</v>
      </c>
      <c r="E65" s="73">
        <v>36482</v>
      </c>
      <c r="F65" s="27" t="s">
        <v>186</v>
      </c>
      <c r="G65" s="28">
        <v>27</v>
      </c>
    </row>
    <row r="66" spans="2:7" ht="15.75">
      <c r="B66" s="29">
        <v>28</v>
      </c>
      <c r="C66" s="62" t="s">
        <v>122</v>
      </c>
      <c r="D66" s="63" t="s">
        <v>123</v>
      </c>
      <c r="E66" s="57">
        <v>36684</v>
      </c>
      <c r="F66" s="27" t="s">
        <v>138</v>
      </c>
      <c r="G66" s="28">
        <v>28</v>
      </c>
    </row>
    <row r="67" spans="2:7" ht="15.75">
      <c r="B67" s="29">
        <v>29</v>
      </c>
      <c r="C67" s="62" t="s">
        <v>42</v>
      </c>
      <c r="D67" s="63" t="s">
        <v>14</v>
      </c>
      <c r="E67" s="69">
        <v>36527</v>
      </c>
      <c r="F67" s="27" t="s">
        <v>165</v>
      </c>
      <c r="G67" s="28">
        <v>29</v>
      </c>
    </row>
    <row r="68" spans="2:7" ht="15.75">
      <c r="B68" s="29">
        <v>30</v>
      </c>
      <c r="C68" s="62" t="s">
        <v>172</v>
      </c>
      <c r="D68" s="64" t="s">
        <v>123</v>
      </c>
      <c r="E68" s="75" t="s">
        <v>173</v>
      </c>
      <c r="F68" s="27" t="s">
        <v>186</v>
      </c>
      <c r="G68" s="28">
        <v>30</v>
      </c>
    </row>
    <row r="69" spans="2:7" ht="15.75">
      <c r="B69" s="29">
        <v>31</v>
      </c>
      <c r="C69" s="62" t="s">
        <v>13</v>
      </c>
      <c r="D69" s="63" t="s">
        <v>123</v>
      </c>
      <c r="E69" s="57">
        <v>36330</v>
      </c>
      <c r="F69" s="27" t="s">
        <v>138</v>
      </c>
      <c r="G69" s="28">
        <v>31</v>
      </c>
    </row>
    <row r="70" spans="2:7" ht="15.75">
      <c r="B70" s="29">
        <v>32</v>
      </c>
      <c r="C70" s="62" t="s">
        <v>148</v>
      </c>
      <c r="D70" s="63" t="s">
        <v>45</v>
      </c>
      <c r="E70" s="68">
        <v>36872</v>
      </c>
      <c r="F70" s="27" t="s">
        <v>165</v>
      </c>
      <c r="G70" s="28">
        <v>32</v>
      </c>
    </row>
    <row r="71" spans="2:7" ht="15.75">
      <c r="B71" s="29">
        <v>33</v>
      </c>
      <c r="C71" s="65" t="s">
        <v>13</v>
      </c>
      <c r="D71" s="64" t="s">
        <v>174</v>
      </c>
      <c r="E71" s="74">
        <v>36733</v>
      </c>
      <c r="F71" s="27" t="s">
        <v>186</v>
      </c>
      <c r="G71" s="28">
        <v>33</v>
      </c>
    </row>
    <row r="72" spans="2:7" ht="15.75">
      <c r="B72" s="29">
        <v>34</v>
      </c>
      <c r="C72" s="66" t="s">
        <v>13</v>
      </c>
      <c r="D72" s="67" t="s">
        <v>76</v>
      </c>
      <c r="E72" s="54">
        <v>35806</v>
      </c>
      <c r="F72" s="27" t="s">
        <v>138</v>
      </c>
      <c r="G72" s="28">
        <v>34</v>
      </c>
    </row>
    <row r="73" spans="2:7" ht="15.75">
      <c r="B73" s="29">
        <v>35</v>
      </c>
      <c r="C73" s="62" t="s">
        <v>149</v>
      </c>
      <c r="D73" s="63" t="s">
        <v>119</v>
      </c>
      <c r="E73" s="68">
        <v>36825</v>
      </c>
      <c r="F73" s="27" t="s">
        <v>165</v>
      </c>
      <c r="G73" s="28">
        <v>35</v>
      </c>
    </row>
    <row r="74" spans="2:7" ht="15.75">
      <c r="B74" s="29">
        <v>36</v>
      </c>
      <c r="C74" s="62" t="s">
        <v>175</v>
      </c>
      <c r="D74" s="64" t="s">
        <v>33</v>
      </c>
      <c r="E74" s="72">
        <v>36678</v>
      </c>
      <c r="F74" s="27" t="s">
        <v>186</v>
      </c>
      <c r="G74" s="28">
        <v>36</v>
      </c>
    </row>
    <row r="75" spans="2:7" ht="15.75">
      <c r="B75" s="29">
        <v>37</v>
      </c>
      <c r="C75" s="62" t="s">
        <v>24</v>
      </c>
      <c r="D75" s="63" t="s">
        <v>55</v>
      </c>
      <c r="E75" s="56">
        <v>36757</v>
      </c>
      <c r="F75" s="27" t="s">
        <v>138</v>
      </c>
      <c r="G75" s="28">
        <v>37</v>
      </c>
    </row>
    <row r="76" spans="2:7" ht="15.75">
      <c r="B76" s="29">
        <v>38</v>
      </c>
      <c r="C76" s="62" t="s">
        <v>13</v>
      </c>
      <c r="D76" s="63" t="s">
        <v>150</v>
      </c>
      <c r="E76" s="68">
        <v>36534</v>
      </c>
      <c r="F76" s="27" t="s">
        <v>165</v>
      </c>
      <c r="G76" s="28">
        <v>38</v>
      </c>
    </row>
    <row r="77" spans="2:7" ht="15.75">
      <c r="B77" s="29">
        <v>39</v>
      </c>
      <c r="C77" s="62" t="s">
        <v>176</v>
      </c>
      <c r="D77" s="64" t="s">
        <v>57</v>
      </c>
      <c r="E77" s="72">
        <v>36620</v>
      </c>
      <c r="F77" s="27" t="s">
        <v>186</v>
      </c>
      <c r="G77" s="28">
        <v>39</v>
      </c>
    </row>
    <row r="78" spans="2:7" ht="15.75">
      <c r="B78" s="29">
        <v>40</v>
      </c>
      <c r="C78" s="62" t="s">
        <v>24</v>
      </c>
      <c r="D78" s="63" t="s">
        <v>99</v>
      </c>
      <c r="E78" s="56">
        <v>36825</v>
      </c>
      <c r="F78" s="27" t="s">
        <v>138</v>
      </c>
      <c r="G78" s="28">
        <v>40</v>
      </c>
    </row>
    <row r="79" spans="2:7" ht="15.75">
      <c r="B79" s="29">
        <v>41</v>
      </c>
      <c r="C79" s="62" t="s">
        <v>151</v>
      </c>
      <c r="D79" s="63" t="s">
        <v>150</v>
      </c>
      <c r="E79" s="68">
        <v>36669</v>
      </c>
      <c r="F79" s="27" t="s">
        <v>165</v>
      </c>
      <c r="G79" s="28">
        <v>41</v>
      </c>
    </row>
    <row r="80" spans="2:7" ht="15.75">
      <c r="B80" s="29">
        <v>42</v>
      </c>
      <c r="C80" s="62" t="s">
        <v>177</v>
      </c>
      <c r="D80" s="64" t="s">
        <v>178</v>
      </c>
      <c r="E80" s="70">
        <v>36717</v>
      </c>
      <c r="F80" s="27" t="s">
        <v>186</v>
      </c>
      <c r="G80" s="28">
        <v>42</v>
      </c>
    </row>
    <row r="81" spans="2:7" ht="15.75">
      <c r="B81" s="29">
        <v>43</v>
      </c>
      <c r="C81" s="62" t="s">
        <v>13</v>
      </c>
      <c r="D81" s="63" t="s">
        <v>124</v>
      </c>
      <c r="E81" s="56">
        <v>34772</v>
      </c>
      <c r="F81" s="27" t="s">
        <v>138</v>
      </c>
      <c r="G81" s="28">
        <v>43</v>
      </c>
    </row>
    <row r="82" spans="2:7" ht="15.75">
      <c r="B82" s="29">
        <v>44</v>
      </c>
      <c r="C82" s="62" t="s">
        <v>13</v>
      </c>
      <c r="D82" s="63" t="s">
        <v>29</v>
      </c>
      <c r="E82" s="68">
        <v>36453</v>
      </c>
      <c r="F82" s="27" t="s">
        <v>165</v>
      </c>
      <c r="G82" s="28">
        <v>44</v>
      </c>
    </row>
    <row r="83" spans="2:7" ht="15.75">
      <c r="B83" s="29">
        <v>45</v>
      </c>
      <c r="C83" s="62" t="s">
        <v>179</v>
      </c>
      <c r="D83" s="64" t="s">
        <v>180</v>
      </c>
      <c r="E83" s="72">
        <v>36084</v>
      </c>
      <c r="F83" s="27" t="s">
        <v>186</v>
      </c>
      <c r="G83" s="28">
        <v>45</v>
      </c>
    </row>
    <row r="84" spans="2:7" ht="15.75">
      <c r="B84" s="29">
        <v>46</v>
      </c>
      <c r="C84" s="62" t="s">
        <v>125</v>
      </c>
      <c r="D84" s="64" t="s">
        <v>31</v>
      </c>
      <c r="E84" s="56">
        <v>36457</v>
      </c>
      <c r="F84" s="27" t="s">
        <v>138</v>
      </c>
      <c r="G84" s="28">
        <v>46</v>
      </c>
    </row>
    <row r="85" spans="2:7" ht="15.75">
      <c r="B85" s="29">
        <v>47</v>
      </c>
      <c r="C85" s="62" t="s">
        <v>43</v>
      </c>
      <c r="D85" s="63" t="s">
        <v>63</v>
      </c>
      <c r="E85" s="68">
        <v>36682</v>
      </c>
      <c r="F85" s="27" t="s">
        <v>165</v>
      </c>
      <c r="G85" s="28">
        <v>47</v>
      </c>
    </row>
    <row r="86" spans="2:7" ht="15.75">
      <c r="B86" s="29">
        <v>48</v>
      </c>
      <c r="C86" s="62" t="s">
        <v>13</v>
      </c>
      <c r="D86" s="64" t="s">
        <v>181</v>
      </c>
      <c r="E86" s="72">
        <v>36887</v>
      </c>
      <c r="F86" s="27" t="s">
        <v>186</v>
      </c>
      <c r="G86" s="28">
        <v>48</v>
      </c>
    </row>
    <row r="87" spans="2:7" ht="15.75">
      <c r="B87" s="29">
        <v>49</v>
      </c>
      <c r="C87" s="62" t="s">
        <v>60</v>
      </c>
      <c r="D87" s="63" t="s">
        <v>32</v>
      </c>
      <c r="E87" s="56">
        <v>36832</v>
      </c>
      <c r="F87" s="27" t="s">
        <v>138</v>
      </c>
      <c r="G87" s="28">
        <v>49</v>
      </c>
    </row>
    <row r="88" spans="2:7" ht="15.75">
      <c r="B88" s="29">
        <v>50</v>
      </c>
      <c r="C88" s="62" t="s">
        <v>116</v>
      </c>
      <c r="D88" s="63" t="s">
        <v>152</v>
      </c>
      <c r="E88" s="68">
        <v>36787</v>
      </c>
      <c r="F88" s="27" t="s">
        <v>165</v>
      </c>
      <c r="G88" s="28">
        <v>50</v>
      </c>
    </row>
    <row r="89" spans="2:7" ht="15.75">
      <c r="B89" s="29">
        <v>51</v>
      </c>
      <c r="C89" s="62" t="s">
        <v>182</v>
      </c>
      <c r="D89" s="64" t="s">
        <v>40</v>
      </c>
      <c r="E89" s="70">
        <v>36848</v>
      </c>
      <c r="F89" s="27" t="s">
        <v>186</v>
      </c>
      <c r="G89" s="28">
        <v>51</v>
      </c>
    </row>
    <row r="90" spans="2:7" ht="15.75">
      <c r="B90" s="29">
        <v>52</v>
      </c>
      <c r="C90" s="62" t="s">
        <v>43</v>
      </c>
      <c r="D90" s="63" t="s">
        <v>126</v>
      </c>
      <c r="E90" s="56">
        <v>36416</v>
      </c>
      <c r="F90" s="27" t="s">
        <v>138</v>
      </c>
      <c r="G90" s="28">
        <v>52</v>
      </c>
    </row>
    <row r="91" spans="2:7" ht="15.75">
      <c r="B91" s="29">
        <v>53</v>
      </c>
      <c r="C91" s="62" t="s">
        <v>153</v>
      </c>
      <c r="D91" s="63" t="s">
        <v>123</v>
      </c>
      <c r="E91" s="69">
        <v>36598</v>
      </c>
      <c r="F91" s="27" t="s">
        <v>165</v>
      </c>
      <c r="G91" s="28">
        <v>53</v>
      </c>
    </row>
    <row r="92" spans="2:7" ht="15.75">
      <c r="B92" s="29">
        <v>54</v>
      </c>
      <c r="C92" s="62" t="s">
        <v>183</v>
      </c>
      <c r="D92" s="64" t="s">
        <v>59</v>
      </c>
      <c r="E92" s="73">
        <v>36837</v>
      </c>
      <c r="F92" s="27" t="s">
        <v>186</v>
      </c>
      <c r="G92" s="28">
        <v>54</v>
      </c>
    </row>
    <row r="93" spans="2:7" ht="15.75">
      <c r="B93" s="29">
        <v>55</v>
      </c>
      <c r="C93" s="62" t="s">
        <v>127</v>
      </c>
      <c r="D93" s="63" t="s">
        <v>56</v>
      </c>
      <c r="E93" s="56">
        <v>36374</v>
      </c>
      <c r="F93" s="27" t="s">
        <v>138</v>
      </c>
      <c r="G93" s="28">
        <v>55</v>
      </c>
    </row>
    <row r="94" spans="2:7" ht="15.75">
      <c r="B94" s="29">
        <v>56</v>
      </c>
      <c r="C94" s="62" t="s">
        <v>154</v>
      </c>
      <c r="D94" s="63" t="s">
        <v>76</v>
      </c>
      <c r="E94" s="68">
        <v>36832</v>
      </c>
      <c r="F94" s="27" t="s">
        <v>165</v>
      </c>
      <c r="G94" s="28">
        <v>56</v>
      </c>
    </row>
    <row r="95" spans="2:7" ht="15.75">
      <c r="B95" s="29">
        <v>57</v>
      </c>
      <c r="C95" s="62" t="s">
        <v>184</v>
      </c>
      <c r="D95" s="64" t="s">
        <v>41</v>
      </c>
      <c r="E95" s="70">
        <v>36887</v>
      </c>
      <c r="F95" s="27" t="s">
        <v>186</v>
      </c>
      <c r="G95" s="28">
        <v>57</v>
      </c>
    </row>
    <row r="96" spans="2:7" ht="15.75">
      <c r="B96" s="29">
        <v>58</v>
      </c>
      <c r="C96" s="62" t="s">
        <v>13</v>
      </c>
      <c r="D96" s="63" t="s">
        <v>57</v>
      </c>
      <c r="E96" s="56">
        <v>36204</v>
      </c>
      <c r="F96" s="27" t="s">
        <v>138</v>
      </c>
      <c r="G96" s="28">
        <v>58</v>
      </c>
    </row>
    <row r="97" spans="2:7" ht="15.75">
      <c r="B97" s="29">
        <v>59</v>
      </c>
      <c r="C97" s="62" t="s">
        <v>155</v>
      </c>
      <c r="D97" s="63" t="s">
        <v>124</v>
      </c>
      <c r="E97" s="68">
        <v>36762</v>
      </c>
      <c r="F97" s="27" t="s">
        <v>165</v>
      </c>
      <c r="G97" s="28">
        <v>59</v>
      </c>
    </row>
    <row r="98" spans="2:7" ht="15.75">
      <c r="B98" s="29">
        <v>60</v>
      </c>
      <c r="C98" s="62" t="s">
        <v>185</v>
      </c>
      <c r="D98" s="64" t="s">
        <v>41</v>
      </c>
      <c r="E98" s="72">
        <v>36695</v>
      </c>
      <c r="F98" s="27" t="s">
        <v>186</v>
      </c>
      <c r="G98" s="28">
        <v>60</v>
      </c>
    </row>
    <row r="99" spans="2:7" ht="15.75">
      <c r="B99" s="29">
        <v>61</v>
      </c>
      <c r="C99" s="62" t="s">
        <v>24</v>
      </c>
      <c r="D99" s="63" t="s">
        <v>34</v>
      </c>
      <c r="E99" s="56">
        <v>36566</v>
      </c>
      <c r="F99" s="27" t="s">
        <v>138</v>
      </c>
      <c r="G99" s="28">
        <v>61</v>
      </c>
    </row>
    <row r="100" spans="2:7" ht="15.75">
      <c r="B100" s="29">
        <v>62</v>
      </c>
      <c r="C100" s="62" t="s">
        <v>13</v>
      </c>
      <c r="D100" s="63" t="s">
        <v>33</v>
      </c>
      <c r="E100" s="68">
        <v>36771</v>
      </c>
      <c r="F100" s="27" t="s">
        <v>165</v>
      </c>
      <c r="G100" s="28">
        <v>62</v>
      </c>
    </row>
    <row r="101" spans="2:7" ht="15.75">
      <c r="B101" s="29">
        <v>63</v>
      </c>
      <c r="C101" s="62" t="s">
        <v>128</v>
      </c>
      <c r="D101" s="63" t="s">
        <v>58</v>
      </c>
      <c r="E101" s="56">
        <v>36714</v>
      </c>
      <c r="F101" s="27" t="s">
        <v>138</v>
      </c>
      <c r="G101" s="28">
        <v>64</v>
      </c>
    </row>
    <row r="102" spans="2:7" ht="15.75">
      <c r="B102" s="29">
        <v>64</v>
      </c>
      <c r="C102" s="62" t="s">
        <v>156</v>
      </c>
      <c r="D102" s="63" t="s">
        <v>58</v>
      </c>
      <c r="E102" s="69">
        <v>36834</v>
      </c>
      <c r="F102" s="27" t="s">
        <v>165</v>
      </c>
      <c r="G102" s="28">
        <v>65</v>
      </c>
    </row>
    <row r="103" spans="2:7" ht="15.75">
      <c r="B103" s="29">
        <v>65</v>
      </c>
      <c r="C103" s="62" t="s">
        <v>23</v>
      </c>
      <c r="D103" s="63" t="s">
        <v>36</v>
      </c>
      <c r="E103" s="57">
        <v>36528</v>
      </c>
      <c r="F103" s="27" t="s">
        <v>138</v>
      </c>
      <c r="G103" s="28">
        <v>67</v>
      </c>
    </row>
    <row r="104" spans="2:7" ht="15.75">
      <c r="B104" s="29">
        <v>66</v>
      </c>
      <c r="C104" s="62" t="s">
        <v>157</v>
      </c>
      <c r="D104" s="63" t="s">
        <v>35</v>
      </c>
      <c r="E104" s="69">
        <v>36531</v>
      </c>
      <c r="F104" s="27" t="s">
        <v>165</v>
      </c>
      <c r="G104" s="28">
        <v>68</v>
      </c>
    </row>
    <row r="105" spans="2:7" ht="15.75">
      <c r="B105" s="29">
        <v>67</v>
      </c>
      <c r="C105" s="62" t="s">
        <v>13</v>
      </c>
      <c r="D105" s="63" t="s">
        <v>129</v>
      </c>
      <c r="E105" s="56">
        <v>36284</v>
      </c>
      <c r="F105" s="27" t="s">
        <v>138</v>
      </c>
      <c r="G105" s="28">
        <v>70</v>
      </c>
    </row>
    <row r="106" spans="2:7" ht="15.75">
      <c r="B106" s="29">
        <v>68</v>
      </c>
      <c r="C106" s="62" t="s">
        <v>106</v>
      </c>
      <c r="D106" s="63" t="s">
        <v>158</v>
      </c>
      <c r="E106" s="68">
        <v>36483</v>
      </c>
      <c r="F106" s="27" t="s">
        <v>165</v>
      </c>
      <c r="G106" s="28">
        <v>71</v>
      </c>
    </row>
    <row r="107" spans="2:7" ht="15.75">
      <c r="B107" s="29">
        <v>69</v>
      </c>
      <c r="C107" s="62" t="s">
        <v>13</v>
      </c>
      <c r="D107" s="63" t="s">
        <v>37</v>
      </c>
      <c r="E107" s="56">
        <v>36828</v>
      </c>
      <c r="F107" s="27" t="s">
        <v>138</v>
      </c>
      <c r="G107" s="28">
        <v>73</v>
      </c>
    </row>
    <row r="108" spans="2:7" ht="15.75">
      <c r="B108" s="29">
        <v>70</v>
      </c>
      <c r="C108" s="62" t="s">
        <v>13</v>
      </c>
      <c r="D108" s="63" t="s">
        <v>159</v>
      </c>
      <c r="E108" s="68">
        <v>36726</v>
      </c>
      <c r="F108" s="27" t="s">
        <v>165</v>
      </c>
      <c r="G108" s="28">
        <v>74</v>
      </c>
    </row>
    <row r="109" spans="2:7" ht="15.75">
      <c r="B109" s="29">
        <v>71</v>
      </c>
      <c r="C109" s="62" t="s">
        <v>30</v>
      </c>
      <c r="D109" s="63" t="s">
        <v>130</v>
      </c>
      <c r="E109" s="57">
        <v>36725</v>
      </c>
      <c r="F109" s="27" t="s">
        <v>138</v>
      </c>
      <c r="G109" s="28">
        <v>76</v>
      </c>
    </row>
    <row r="110" spans="2:7" ht="15.75">
      <c r="B110" s="29">
        <v>72</v>
      </c>
      <c r="C110" s="62" t="s">
        <v>43</v>
      </c>
      <c r="D110" s="63" t="s">
        <v>159</v>
      </c>
      <c r="E110" s="69">
        <v>36649</v>
      </c>
      <c r="F110" s="27" t="s">
        <v>165</v>
      </c>
      <c r="G110" s="28">
        <v>77</v>
      </c>
    </row>
    <row r="111" spans="2:7" ht="15.75">
      <c r="B111" s="29">
        <v>73</v>
      </c>
      <c r="C111" s="62" t="s">
        <v>13</v>
      </c>
      <c r="D111" s="63" t="s">
        <v>38</v>
      </c>
      <c r="E111" s="57">
        <v>36679</v>
      </c>
      <c r="F111" s="27" t="s">
        <v>138</v>
      </c>
      <c r="G111" s="28">
        <v>79</v>
      </c>
    </row>
    <row r="112" spans="2:7" ht="15.75">
      <c r="B112" s="29">
        <v>74</v>
      </c>
      <c r="C112" s="62" t="s">
        <v>13</v>
      </c>
      <c r="D112" s="63" t="s">
        <v>38</v>
      </c>
      <c r="E112" s="69">
        <v>36871</v>
      </c>
      <c r="F112" s="27" t="s">
        <v>165</v>
      </c>
      <c r="G112" s="28">
        <v>80</v>
      </c>
    </row>
    <row r="113" spans="2:7" ht="15.75">
      <c r="B113" s="29">
        <v>75</v>
      </c>
      <c r="C113" s="62" t="s">
        <v>131</v>
      </c>
      <c r="D113" s="63" t="s">
        <v>132</v>
      </c>
      <c r="E113" s="56">
        <v>36565</v>
      </c>
      <c r="F113" s="27" t="s">
        <v>138</v>
      </c>
      <c r="G113" s="28">
        <v>82</v>
      </c>
    </row>
    <row r="114" spans="2:7" ht="15.75">
      <c r="B114" s="29">
        <v>76</v>
      </c>
      <c r="C114" s="62" t="s">
        <v>160</v>
      </c>
      <c r="D114" s="63" t="s">
        <v>161</v>
      </c>
      <c r="E114" s="68">
        <v>36557</v>
      </c>
      <c r="F114" s="27" t="s">
        <v>165</v>
      </c>
      <c r="G114" s="28">
        <v>83</v>
      </c>
    </row>
    <row r="115" spans="2:7" ht="15.75">
      <c r="B115" s="29">
        <v>77</v>
      </c>
      <c r="C115" s="62" t="s">
        <v>133</v>
      </c>
      <c r="D115" s="63" t="s">
        <v>40</v>
      </c>
      <c r="E115" s="56">
        <v>36216</v>
      </c>
      <c r="F115" s="27" t="s">
        <v>138</v>
      </c>
      <c r="G115" s="28">
        <v>85</v>
      </c>
    </row>
    <row r="116" spans="2:7" ht="15.75">
      <c r="B116" s="29">
        <v>78</v>
      </c>
      <c r="C116" s="62" t="s">
        <v>162</v>
      </c>
      <c r="D116" s="63" t="s">
        <v>40</v>
      </c>
      <c r="E116" s="69">
        <v>36796</v>
      </c>
      <c r="F116" s="27" t="s">
        <v>165</v>
      </c>
      <c r="G116" s="28">
        <v>86</v>
      </c>
    </row>
    <row r="117" spans="2:7" ht="15.75">
      <c r="B117" s="29">
        <v>79</v>
      </c>
      <c r="C117" s="62" t="s">
        <v>13</v>
      </c>
      <c r="D117" s="63" t="s">
        <v>40</v>
      </c>
      <c r="E117" s="57">
        <v>36861</v>
      </c>
      <c r="F117" s="27" t="s">
        <v>138</v>
      </c>
      <c r="G117" s="28">
        <v>88</v>
      </c>
    </row>
    <row r="118" spans="2:7" ht="15.75">
      <c r="B118" s="29">
        <v>80</v>
      </c>
      <c r="C118" s="62" t="s">
        <v>24</v>
      </c>
      <c r="D118" s="63" t="s">
        <v>64</v>
      </c>
      <c r="E118" s="68">
        <v>36737</v>
      </c>
      <c r="F118" s="27" t="s">
        <v>165</v>
      </c>
      <c r="G118" s="28">
        <v>89</v>
      </c>
    </row>
    <row r="119" spans="2:7" ht="15.75">
      <c r="B119" s="29">
        <v>81</v>
      </c>
      <c r="C119" s="62" t="s">
        <v>134</v>
      </c>
      <c r="D119" s="63" t="s">
        <v>135</v>
      </c>
      <c r="E119" s="57">
        <v>36801</v>
      </c>
      <c r="F119" s="27" t="s">
        <v>138</v>
      </c>
      <c r="G119" s="28">
        <v>91</v>
      </c>
    </row>
    <row r="120" spans="2:7" ht="15.75">
      <c r="B120" s="29">
        <v>82</v>
      </c>
      <c r="C120" s="62" t="s">
        <v>12</v>
      </c>
      <c r="D120" s="63" t="s">
        <v>163</v>
      </c>
      <c r="E120" s="68">
        <v>36539</v>
      </c>
      <c r="F120" s="27" t="s">
        <v>165</v>
      </c>
      <c r="G120" s="28">
        <v>92</v>
      </c>
    </row>
    <row r="121" spans="2:7" ht="15.75">
      <c r="B121" s="29">
        <v>83</v>
      </c>
      <c r="C121" s="62" t="s">
        <v>136</v>
      </c>
      <c r="D121" s="63" t="s">
        <v>41</v>
      </c>
      <c r="E121" s="56">
        <v>36644</v>
      </c>
      <c r="F121" s="27" t="s">
        <v>138</v>
      </c>
      <c r="G121" s="28">
        <v>94</v>
      </c>
    </row>
    <row r="122" spans="2:7" ht="15.75">
      <c r="B122" s="29">
        <v>84</v>
      </c>
      <c r="C122" s="62" t="s">
        <v>13</v>
      </c>
      <c r="D122" s="63" t="s">
        <v>110</v>
      </c>
      <c r="E122" s="69">
        <v>36614</v>
      </c>
      <c r="F122" s="27" t="s">
        <v>165</v>
      </c>
      <c r="G122" s="28">
        <v>95</v>
      </c>
    </row>
    <row r="123" spans="2:7" ht="15.75">
      <c r="B123" s="29">
        <v>85</v>
      </c>
      <c r="C123" s="62" t="s">
        <v>137</v>
      </c>
      <c r="D123" s="63" t="s">
        <v>41</v>
      </c>
      <c r="E123" s="57">
        <v>36536</v>
      </c>
      <c r="F123" s="27" t="s">
        <v>138</v>
      </c>
      <c r="G123" s="28">
        <v>97</v>
      </c>
    </row>
    <row r="124" spans="2:7" ht="15.75">
      <c r="B124" s="29">
        <v>86</v>
      </c>
      <c r="C124" s="62" t="s">
        <v>164</v>
      </c>
      <c r="D124" s="63" t="s">
        <v>41</v>
      </c>
      <c r="E124" s="69">
        <v>36576</v>
      </c>
      <c r="F124" s="27" t="s">
        <v>165</v>
      </c>
      <c r="G124" s="28">
        <v>98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9">
      <selection activeCell="F13" sqref="F13"/>
    </sheetView>
  </sheetViews>
  <sheetFormatPr defaultColWidth="8" defaultRowHeight="15"/>
  <cols>
    <col min="1" max="1" width="3.296875" style="4" customWidth="1"/>
    <col min="2" max="2" width="4.69921875" style="4" customWidth="1"/>
    <col min="3" max="3" width="13.69921875" style="4" customWidth="1"/>
    <col min="4" max="5" width="7.796875" style="4" customWidth="1"/>
    <col min="6" max="6" width="8.8984375" style="4" customWidth="1"/>
    <col min="7" max="7" width="5.09765625" style="4" customWidth="1"/>
    <col min="8" max="8" width="8.296875" style="4" customWidth="1"/>
    <col min="9" max="9" width="7.796875" style="4" customWidth="1"/>
    <col min="10" max="10" width="7" style="4" customWidth="1"/>
    <col min="11" max="16384" width="8" style="4" customWidth="1"/>
  </cols>
  <sheetData>
    <row r="1" spans="1:10" ht="18.75">
      <c r="A1" s="52" t="s">
        <v>187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" customHeight="1">
      <c r="A2" s="1" t="s">
        <v>188</v>
      </c>
      <c r="B2" s="2"/>
      <c r="C2" s="2"/>
      <c r="D2" s="3"/>
      <c r="E2" s="2"/>
      <c r="F2" s="2"/>
      <c r="G2" s="2"/>
      <c r="H2" s="2"/>
      <c r="I2" s="3"/>
      <c r="J2" s="2"/>
    </row>
    <row r="3" spans="1:10" ht="23.25" customHeight="1">
      <c r="A3" s="13" t="s">
        <v>189</v>
      </c>
      <c r="B3" s="2"/>
      <c r="C3" s="2"/>
      <c r="D3" s="3"/>
      <c r="E3" s="2"/>
      <c r="F3" s="2"/>
      <c r="G3" s="2"/>
      <c r="H3" s="14" t="s">
        <v>15</v>
      </c>
      <c r="I3" s="5" t="s">
        <v>65</v>
      </c>
      <c r="J3" s="6"/>
    </row>
    <row r="4" ht="1.5" customHeight="1">
      <c r="D4" s="6"/>
    </row>
    <row r="5" spans="1:10" s="7" customFormat="1" ht="32.25" customHeight="1">
      <c r="A5" s="48" t="s">
        <v>9</v>
      </c>
      <c r="B5" s="48" t="s">
        <v>1</v>
      </c>
      <c r="C5" s="49" t="s">
        <v>19</v>
      </c>
      <c r="D5" s="50" t="s">
        <v>3</v>
      </c>
      <c r="E5" s="48" t="s">
        <v>6</v>
      </c>
      <c r="F5" s="48" t="s">
        <v>5</v>
      </c>
      <c r="G5" s="48" t="s">
        <v>18</v>
      </c>
      <c r="H5" s="48" t="s">
        <v>25</v>
      </c>
      <c r="I5" s="48" t="s">
        <v>16</v>
      </c>
      <c r="J5" s="48" t="s">
        <v>17</v>
      </c>
    </row>
    <row r="6" spans="1:10" ht="22.5" customHeight="1">
      <c r="A6" s="41">
        <v>1</v>
      </c>
      <c r="B6" s="42">
        <v>1</v>
      </c>
      <c r="C6" s="78" t="str">
        <f>VLOOKUP(B6,CNTTK14,2,0)</f>
        <v>Nguyễn Kim</v>
      </c>
      <c r="D6" s="79" t="str">
        <f>VLOOKUP(B6,CNTTK14,3,0)</f>
        <v>Cường</v>
      </c>
      <c r="E6" s="45">
        <f>VLOOKUP(B6,CNTTK14,4,0)</f>
        <v>35266</v>
      </c>
      <c r="F6" s="77" t="str">
        <f>VLOOKUP(B6,CNTTK14,5,0)</f>
        <v>CNTT</v>
      </c>
      <c r="G6" s="46"/>
      <c r="H6" s="46"/>
      <c r="I6" s="47"/>
      <c r="J6" s="47"/>
    </row>
    <row r="7" spans="1:10" ht="22.5" customHeight="1">
      <c r="A7" s="15">
        <v>2</v>
      </c>
      <c r="B7" s="42">
        <v>2</v>
      </c>
      <c r="C7" s="43" t="str">
        <f>VLOOKUP(B7,CNTTK14,2,0)</f>
        <v>Nguyễn Đăng</v>
      </c>
      <c r="D7" s="80" t="str">
        <f>VLOOKUP(B7,CNTTK14,3,0)</f>
        <v>Dần</v>
      </c>
      <c r="E7" s="45">
        <f>VLOOKUP(B7,CNTTK14,4,0)</f>
        <v>35829</v>
      </c>
      <c r="F7" s="77" t="str">
        <f>VLOOKUP(B7,CNTTK14,5,0)</f>
        <v>CNTT</v>
      </c>
      <c r="G7" s="11"/>
      <c r="H7" s="8"/>
      <c r="I7" s="10"/>
      <c r="J7" s="10"/>
    </row>
    <row r="8" spans="1:10" ht="22.5" customHeight="1">
      <c r="A8" s="15">
        <v>3</v>
      </c>
      <c r="B8" s="42">
        <v>3</v>
      </c>
      <c r="C8" s="43" t="str">
        <f>VLOOKUP(B8,CNTTK14,2,0)</f>
        <v>Nguyễn Công </v>
      </c>
      <c r="D8" s="80" t="str">
        <f>VLOOKUP(B8,CNTTK14,3,0)</f>
        <v>Đức</v>
      </c>
      <c r="E8" s="45">
        <f>VLOOKUP(B8,CNTTK14,4,0)</f>
        <v>36833</v>
      </c>
      <c r="F8" s="77" t="str">
        <f>VLOOKUP(B8,CNTTK14,5,0)</f>
        <v>CNTT</v>
      </c>
      <c r="G8" s="11"/>
      <c r="H8" s="8"/>
      <c r="I8" s="10"/>
      <c r="J8" s="10"/>
    </row>
    <row r="9" spans="1:10" ht="22.5" customHeight="1">
      <c r="A9" s="15">
        <v>4</v>
      </c>
      <c r="B9" s="42">
        <v>4</v>
      </c>
      <c r="C9" s="43" t="str">
        <f>VLOOKUP(B9,CNTTK14,2,0)</f>
        <v>Nguyễn Thị</v>
      </c>
      <c r="D9" s="80" t="str">
        <f>VLOOKUP(B9,CNTTK14,3,0)</f>
        <v>Huyền</v>
      </c>
      <c r="E9" s="45">
        <f>VLOOKUP(B9,CNTTK14,4,0)</f>
        <v>36789</v>
      </c>
      <c r="F9" s="77" t="str">
        <f>VLOOKUP(B9,CNTTK14,5,0)</f>
        <v>CNTT</v>
      </c>
      <c r="G9" s="11"/>
      <c r="H9" s="8"/>
      <c r="I9" s="10"/>
      <c r="J9" s="10"/>
    </row>
    <row r="10" spans="1:10" ht="22.5" customHeight="1">
      <c r="A10" s="15">
        <v>5</v>
      </c>
      <c r="B10" s="42">
        <v>5</v>
      </c>
      <c r="C10" s="43" t="str">
        <f>VLOOKUP(B10,CNTTK14,2,0)</f>
        <v>Nguyễn Mạnh</v>
      </c>
      <c r="D10" s="80" t="str">
        <f>VLOOKUP(B10,CNTTK14,3,0)</f>
        <v>Linh</v>
      </c>
      <c r="E10" s="45">
        <f>VLOOKUP(B10,CNTTK14,4,0)</f>
        <v>36339</v>
      </c>
      <c r="F10" s="77" t="str">
        <f>VLOOKUP(B10,CNTTK14,5,0)</f>
        <v>CNTT</v>
      </c>
      <c r="G10" s="11"/>
      <c r="H10" s="8"/>
      <c r="I10" s="10"/>
      <c r="J10" s="10"/>
    </row>
    <row r="11" spans="1:10" ht="22.5" customHeight="1">
      <c r="A11" s="15">
        <v>6</v>
      </c>
      <c r="B11" s="42">
        <v>6</v>
      </c>
      <c r="C11" s="43" t="str">
        <f>VLOOKUP(B11,CNTTK14,2,0)</f>
        <v>Trịnh Thị Thùy</v>
      </c>
      <c r="D11" s="80" t="str">
        <f>VLOOKUP(B11,CNTTK14,3,0)</f>
        <v>Linh</v>
      </c>
      <c r="E11" s="45">
        <f>VLOOKUP(B11,CNTTK14,4,0)</f>
        <v>36707</v>
      </c>
      <c r="F11" s="77" t="str">
        <f>VLOOKUP(B11,CNTTK14,5,0)</f>
        <v>CNTT</v>
      </c>
      <c r="G11" s="11"/>
      <c r="H11" s="8"/>
      <c r="I11" s="10"/>
      <c r="J11" s="10"/>
    </row>
    <row r="12" spans="1:10" ht="22.5" customHeight="1">
      <c r="A12" s="15">
        <v>7</v>
      </c>
      <c r="B12" s="42">
        <v>7</v>
      </c>
      <c r="C12" s="43" t="str">
        <f>VLOOKUP(B12,CNTTK14,2,0)</f>
        <v>Nguyễn Thành</v>
      </c>
      <c r="D12" s="80" t="str">
        <f>VLOOKUP(B12,CNTTK14,3,0)</f>
        <v>Long</v>
      </c>
      <c r="E12" s="45">
        <f>VLOOKUP(B12,CNTTK14,4,0)</f>
        <v>36740</v>
      </c>
      <c r="F12" s="77" t="str">
        <f>VLOOKUP(B12,CNTTK14,5,0)</f>
        <v>CNTT</v>
      </c>
      <c r="G12" s="11"/>
      <c r="H12" s="8"/>
      <c r="I12" s="10"/>
      <c r="J12" s="10"/>
    </row>
    <row r="13" spans="1:10" ht="22.5" customHeight="1">
      <c r="A13" s="15">
        <v>8</v>
      </c>
      <c r="B13" s="42">
        <v>8</v>
      </c>
      <c r="C13" s="43" t="str">
        <f>VLOOKUP(B13,CNTTK14,2,0)</f>
        <v>Lê Thị Trà</v>
      </c>
      <c r="D13" s="80" t="str">
        <f>VLOOKUP(B13,CNTTK14,3,0)</f>
        <v>My</v>
      </c>
      <c r="E13" s="45">
        <f>VLOOKUP(B13,CNTTK14,4,0)</f>
        <v>36888</v>
      </c>
      <c r="F13" s="77" t="str">
        <f>VLOOKUP(B13,CNTTK14,5,0)</f>
        <v>CNTT</v>
      </c>
      <c r="G13" s="11"/>
      <c r="H13" s="8"/>
      <c r="I13" s="10"/>
      <c r="J13" s="10"/>
    </row>
    <row r="14" spans="1:10" ht="22.5" customHeight="1">
      <c r="A14" s="15">
        <v>9</v>
      </c>
      <c r="B14" s="42">
        <v>9</v>
      </c>
      <c r="C14" s="43" t="str">
        <f>VLOOKUP(B14,CNTTK14,2,0)</f>
        <v>Nguyễn Thị</v>
      </c>
      <c r="D14" s="80" t="str">
        <f>VLOOKUP(B14,CNTTK14,3,0)</f>
        <v>Nhung</v>
      </c>
      <c r="E14" s="45">
        <f>VLOOKUP(B14,CNTTK14,4,0)</f>
        <v>36687</v>
      </c>
      <c r="F14" s="77" t="str">
        <f>VLOOKUP(B14,CNTTK14,5,0)</f>
        <v>CNTT</v>
      </c>
      <c r="G14" s="11"/>
      <c r="H14" s="8"/>
      <c r="I14" s="10"/>
      <c r="J14" s="10"/>
    </row>
    <row r="15" spans="1:10" ht="22.5" customHeight="1">
      <c r="A15" s="15">
        <v>10</v>
      </c>
      <c r="B15" s="42">
        <v>10</v>
      </c>
      <c r="C15" s="43" t="str">
        <f>VLOOKUP(B15,CNTTK14,2,0)</f>
        <v>Nguyễn Duy</v>
      </c>
      <c r="D15" s="80" t="str">
        <f>VLOOKUP(B15,CNTTK14,3,0)</f>
        <v>Tân</v>
      </c>
      <c r="E15" s="45">
        <f>VLOOKUP(B15,CNTTK14,4,0)</f>
        <v>36749</v>
      </c>
      <c r="F15" s="77" t="str">
        <f>VLOOKUP(B15,CNTTK14,5,0)</f>
        <v>CNTT</v>
      </c>
      <c r="G15" s="11"/>
      <c r="H15" s="8"/>
      <c r="I15" s="10"/>
      <c r="J15" s="10"/>
    </row>
    <row r="16" spans="1:10" ht="22.5" customHeight="1">
      <c r="A16" s="15">
        <v>11</v>
      </c>
      <c r="B16" s="42">
        <v>11</v>
      </c>
      <c r="C16" s="43" t="str">
        <f>VLOOKUP(B16,CNTTK14,2,0)</f>
        <v>Vũ Huyền</v>
      </c>
      <c r="D16" s="80" t="str">
        <f>VLOOKUP(B16,CNTTK14,3,0)</f>
        <v>Trang</v>
      </c>
      <c r="E16" s="45">
        <f>VLOOKUP(B16,CNTTK14,4,0)</f>
        <v>36439</v>
      </c>
      <c r="F16" s="77" t="str">
        <f>VLOOKUP(B16,CNTTK14,5,0)</f>
        <v>CNTT</v>
      </c>
      <c r="G16" s="11"/>
      <c r="H16" s="8"/>
      <c r="I16" s="10"/>
      <c r="J16" s="10"/>
    </row>
    <row r="17" spans="1:10" ht="22.5" customHeight="1">
      <c r="A17" s="15"/>
      <c r="B17" s="42"/>
      <c r="C17" s="17"/>
      <c r="D17" s="19"/>
      <c r="E17" s="76"/>
      <c r="F17" s="43"/>
      <c r="G17" s="11"/>
      <c r="H17" s="8"/>
      <c r="I17" s="10"/>
      <c r="J17" s="10"/>
    </row>
    <row r="18" spans="1:10" ht="22.5" customHeight="1">
      <c r="A18" s="15"/>
      <c r="B18" s="42"/>
      <c r="C18" s="43"/>
      <c r="D18" s="44"/>
      <c r="E18" s="76"/>
      <c r="F18" s="43"/>
      <c r="G18" s="11"/>
      <c r="H18" s="8"/>
      <c r="I18" s="10"/>
      <c r="J18" s="10"/>
    </row>
    <row r="19" spans="1:10" ht="22.5" customHeight="1">
      <c r="A19" s="15"/>
      <c r="B19" s="42"/>
      <c r="C19" s="43"/>
      <c r="D19" s="44"/>
      <c r="E19" s="76"/>
      <c r="F19" s="43"/>
      <c r="G19" s="11"/>
      <c r="H19" s="8"/>
      <c r="I19" s="10"/>
      <c r="J19" s="10"/>
    </row>
    <row r="20" spans="1:10" ht="22.5" customHeight="1">
      <c r="A20" s="15"/>
      <c r="B20" s="42"/>
      <c r="C20" s="43"/>
      <c r="D20" s="44"/>
      <c r="E20" s="76"/>
      <c r="F20" s="43"/>
      <c r="G20" s="11"/>
      <c r="H20" s="8"/>
      <c r="I20" s="10"/>
      <c r="J20" s="10"/>
    </row>
    <row r="21" spans="1:10" ht="22.5" customHeight="1">
      <c r="A21" s="15"/>
      <c r="B21" s="42"/>
      <c r="C21" s="43"/>
      <c r="D21" s="44"/>
      <c r="E21" s="76"/>
      <c r="F21" s="43"/>
      <c r="G21" s="11"/>
      <c r="H21" s="8"/>
      <c r="I21" s="10"/>
      <c r="J21" s="10"/>
    </row>
    <row r="22" spans="1:10" ht="22.5" customHeight="1">
      <c r="A22" s="15"/>
      <c r="B22" s="16"/>
      <c r="C22" s="17"/>
      <c r="D22" s="19"/>
      <c r="E22" s="18"/>
      <c r="F22" s="51"/>
      <c r="G22" s="11"/>
      <c r="H22" s="8"/>
      <c r="I22" s="10"/>
      <c r="J22" s="10"/>
    </row>
    <row r="23" spans="1:10" ht="22.5" customHeight="1">
      <c r="A23" s="15"/>
      <c r="B23" s="16"/>
      <c r="C23" s="17"/>
      <c r="D23" s="19"/>
      <c r="E23" s="18"/>
      <c r="F23" s="51"/>
      <c r="G23" s="11"/>
      <c r="H23" s="8"/>
      <c r="I23" s="10"/>
      <c r="J23" s="10"/>
    </row>
    <row r="24" spans="1:10" ht="22.5" customHeight="1">
      <c r="A24" s="15"/>
      <c r="B24" s="16"/>
      <c r="C24" s="17"/>
      <c r="D24" s="19"/>
      <c r="E24" s="18"/>
      <c r="F24" s="51"/>
      <c r="G24" s="11"/>
      <c r="H24" s="8"/>
      <c r="I24" s="10"/>
      <c r="J24" s="10"/>
    </row>
    <row r="25" spans="1:10" ht="22.5" customHeight="1">
      <c r="A25" s="15"/>
      <c r="B25" s="16"/>
      <c r="C25" s="17"/>
      <c r="D25" s="19"/>
      <c r="E25" s="18"/>
      <c r="F25" s="51"/>
      <c r="G25" s="11"/>
      <c r="H25" s="8"/>
      <c r="I25" s="10"/>
      <c r="J25" s="10"/>
    </row>
    <row r="26" spans="1:10" ht="22.5" customHeight="1">
      <c r="A26" s="15"/>
      <c r="B26" s="16"/>
      <c r="C26" s="17"/>
      <c r="D26" s="19"/>
      <c r="E26" s="18"/>
      <c r="F26" s="51"/>
      <c r="G26" s="11"/>
      <c r="H26" s="8"/>
      <c r="I26" s="10"/>
      <c r="J26" s="10"/>
    </row>
    <row r="27" spans="1:10" ht="22.5" customHeight="1">
      <c r="A27" s="15"/>
      <c r="B27" s="16"/>
      <c r="C27" s="17"/>
      <c r="D27" s="19"/>
      <c r="E27" s="18"/>
      <c r="F27" s="51"/>
      <c r="G27" s="11"/>
      <c r="H27" s="8"/>
      <c r="I27" s="10"/>
      <c r="J27" s="10"/>
    </row>
    <row r="28" spans="1:10" ht="22.5" customHeight="1">
      <c r="A28" s="15"/>
      <c r="B28" s="16"/>
      <c r="C28" s="17"/>
      <c r="D28" s="19"/>
      <c r="E28" s="18"/>
      <c r="F28" s="51"/>
      <c r="G28" s="11"/>
      <c r="H28" s="8"/>
      <c r="I28" s="10"/>
      <c r="J28" s="10"/>
    </row>
    <row r="29" spans="1:10" ht="22.5" customHeight="1">
      <c r="A29" s="15"/>
      <c r="B29" s="16"/>
      <c r="C29" s="17"/>
      <c r="D29" s="19"/>
      <c r="E29" s="18"/>
      <c r="F29" s="51"/>
      <c r="G29" s="11"/>
      <c r="H29" s="8"/>
      <c r="I29" s="10"/>
      <c r="J29" s="10"/>
    </row>
    <row r="30" spans="1:10" ht="22.5" customHeight="1">
      <c r="A30" s="15"/>
      <c r="B30" s="16"/>
      <c r="C30" s="17"/>
      <c r="D30" s="19"/>
      <c r="E30" s="18"/>
      <c r="F30" s="51"/>
      <c r="G30" s="11"/>
      <c r="H30" s="8"/>
      <c r="I30" s="10"/>
      <c r="J30" s="10"/>
    </row>
    <row r="31" spans="1:10" ht="22.5" customHeight="1">
      <c r="A31" s="15"/>
      <c r="B31" s="16"/>
      <c r="C31" s="17"/>
      <c r="D31" s="19"/>
      <c r="E31" s="18"/>
      <c r="F31" s="51"/>
      <c r="G31" s="11"/>
      <c r="H31" s="8"/>
      <c r="I31" s="10"/>
      <c r="J31" s="10"/>
    </row>
    <row r="32" spans="1:10" ht="22.5" customHeight="1">
      <c r="A32" s="34"/>
      <c r="B32" s="35"/>
      <c r="C32" s="36"/>
      <c r="D32" s="37"/>
      <c r="E32" s="38"/>
      <c r="F32" s="39"/>
      <c r="G32" s="39"/>
      <c r="H32" s="34"/>
      <c r="I32" s="40"/>
      <c r="J32" s="40"/>
    </row>
    <row r="33" ht="4.5" customHeight="1"/>
    <row r="34" spans="1:9" ht="17.25" customHeight="1">
      <c r="A34" s="4" t="s">
        <v>7</v>
      </c>
      <c r="E34" s="6" t="s">
        <v>20</v>
      </c>
      <c r="I34" s="6" t="s">
        <v>22</v>
      </c>
    </row>
    <row r="35" spans="1:9" ht="16.5" customHeight="1">
      <c r="A35" s="4" t="s">
        <v>8</v>
      </c>
      <c r="E35" s="12" t="s">
        <v>21</v>
      </c>
      <c r="I35" s="12" t="s">
        <v>21</v>
      </c>
    </row>
    <row r="36" ht="22.5" customHeight="1"/>
    <row r="37" ht="22.5" customHeight="1"/>
    <row r="38" ht="22.5" customHeight="1"/>
    <row r="39" ht="3.75" customHeight="1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I4" sqref="I4"/>
    </sheetView>
  </sheetViews>
  <sheetFormatPr defaultColWidth="8" defaultRowHeight="15"/>
  <cols>
    <col min="1" max="1" width="3.296875" style="4" customWidth="1"/>
    <col min="2" max="2" width="4.69921875" style="4" customWidth="1"/>
    <col min="3" max="3" width="13.69921875" style="4" customWidth="1"/>
    <col min="4" max="5" width="7.796875" style="4" customWidth="1"/>
    <col min="6" max="6" width="8.8984375" style="4" customWidth="1"/>
    <col min="7" max="7" width="5.09765625" style="4" customWidth="1"/>
    <col min="8" max="8" width="8.296875" style="4" customWidth="1"/>
    <col min="9" max="9" width="7.796875" style="4" customWidth="1"/>
    <col min="10" max="10" width="7" style="4" customWidth="1"/>
    <col min="11" max="16384" width="8" style="4" customWidth="1"/>
  </cols>
  <sheetData>
    <row r="1" spans="1:10" ht="18.75">
      <c r="A1" s="52" t="s">
        <v>187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" customHeight="1">
      <c r="A2" s="1" t="s">
        <v>190</v>
      </c>
      <c r="B2" s="2"/>
      <c r="C2" s="2"/>
      <c r="D2" s="3"/>
      <c r="E2" s="2"/>
      <c r="F2" s="2"/>
      <c r="G2" s="2"/>
      <c r="H2" s="2"/>
      <c r="I2" s="3"/>
      <c r="J2" s="2"/>
    </row>
    <row r="3" spans="1:10" ht="23.25" customHeight="1">
      <c r="A3" s="13" t="s">
        <v>189</v>
      </c>
      <c r="B3" s="2"/>
      <c r="C3" s="2"/>
      <c r="D3" s="3"/>
      <c r="E3" s="2"/>
      <c r="F3" s="2"/>
      <c r="G3" s="2"/>
      <c r="H3" s="14" t="s">
        <v>15</v>
      </c>
      <c r="I3" s="5" t="s">
        <v>50</v>
      </c>
      <c r="J3" s="6"/>
    </row>
    <row r="4" ht="1.5" customHeight="1">
      <c r="D4" s="6"/>
    </row>
    <row r="5" spans="1:10" s="7" customFormat="1" ht="32.25" customHeight="1">
      <c r="A5" s="48" t="s">
        <v>9</v>
      </c>
      <c r="B5" s="48" t="s">
        <v>1</v>
      </c>
      <c r="C5" s="49" t="s">
        <v>19</v>
      </c>
      <c r="D5" s="50" t="s">
        <v>3</v>
      </c>
      <c r="E5" s="48" t="s">
        <v>6</v>
      </c>
      <c r="F5" s="48" t="s">
        <v>5</v>
      </c>
      <c r="G5" s="48" t="s">
        <v>18</v>
      </c>
      <c r="H5" s="48" t="s">
        <v>25</v>
      </c>
      <c r="I5" s="48" t="s">
        <v>16</v>
      </c>
      <c r="J5" s="48" t="s">
        <v>17</v>
      </c>
    </row>
    <row r="6" spans="1:10" ht="22.5" customHeight="1">
      <c r="A6" s="41">
        <v>1</v>
      </c>
      <c r="B6" s="81">
        <v>1</v>
      </c>
      <c r="C6" s="78" t="str">
        <f>VLOOKUP(B6,QTKDK14,2,0)</f>
        <v>Bùi Minh</v>
      </c>
      <c r="D6" s="79" t="str">
        <f>VLOOKUP(B6,QTKDK14,3,0)</f>
        <v>Ánh</v>
      </c>
      <c r="E6" s="82">
        <f>VLOOKUP(B6,QTKDK14,4,0)</f>
        <v>36886</v>
      </c>
      <c r="F6" s="83" t="str">
        <f>VLOOKUP(B6,QTKDK14,5,0)</f>
        <v>QTKD</v>
      </c>
      <c r="G6" s="46"/>
      <c r="H6" s="46"/>
      <c r="I6" s="47"/>
      <c r="J6" s="47"/>
    </row>
    <row r="7" spans="1:10" ht="22.5" customHeight="1">
      <c r="A7" s="15">
        <v>2</v>
      </c>
      <c r="B7" s="16">
        <v>2</v>
      </c>
      <c r="C7" s="17" t="str">
        <f>VLOOKUP(B7,QTKDK14,2,0)</f>
        <v>Lại Thị </v>
      </c>
      <c r="D7" s="85" t="str">
        <f>VLOOKUP(B7,QTKDK14,3,0)</f>
        <v>Châm</v>
      </c>
      <c r="E7" s="18">
        <f>VLOOKUP(B7,QTKDK14,4,0)</f>
        <v>36776</v>
      </c>
      <c r="F7" s="84" t="str">
        <f>VLOOKUP(B7,QTKDK14,5,0)</f>
        <v>QTKD</v>
      </c>
      <c r="G7" s="11"/>
      <c r="H7" s="8"/>
      <c r="I7" s="10"/>
      <c r="J7" s="10"/>
    </row>
    <row r="8" spans="1:10" ht="22.5" customHeight="1">
      <c r="A8" s="15">
        <v>3</v>
      </c>
      <c r="B8" s="16">
        <v>3</v>
      </c>
      <c r="C8" s="17" t="str">
        <f>VLOOKUP(B8,QTKDK14,2,0)</f>
        <v>Phan Thị</v>
      </c>
      <c r="D8" s="85" t="str">
        <f>VLOOKUP(B8,QTKDK14,3,0)</f>
        <v>Chung</v>
      </c>
      <c r="E8" s="18">
        <f>VLOOKUP(B8,QTKDK14,4,0)</f>
        <v>36685</v>
      </c>
      <c r="F8" s="84" t="str">
        <f>VLOOKUP(B8,QTKDK14,5,0)</f>
        <v>QTKD</v>
      </c>
      <c r="G8" s="11"/>
      <c r="H8" s="8"/>
      <c r="I8" s="10"/>
      <c r="J8" s="10"/>
    </row>
    <row r="9" spans="1:10" ht="22.5" customHeight="1">
      <c r="A9" s="15">
        <v>4</v>
      </c>
      <c r="B9" s="16">
        <v>4</v>
      </c>
      <c r="C9" s="17" t="str">
        <f>VLOOKUP(B9,QTKDK14,2,0)</f>
        <v>Phạm Thị Thu</v>
      </c>
      <c r="D9" s="85" t="str">
        <f>VLOOKUP(B9,QTKDK14,3,0)</f>
        <v>Cúc</v>
      </c>
      <c r="E9" s="18">
        <f>VLOOKUP(B9,QTKDK14,4,0)</f>
        <v>36620</v>
      </c>
      <c r="F9" s="84" t="str">
        <f>VLOOKUP(B9,QTKDK14,5,0)</f>
        <v>QTKD</v>
      </c>
      <c r="G9" s="11"/>
      <c r="H9" s="8"/>
      <c r="I9" s="10"/>
      <c r="J9" s="10"/>
    </row>
    <row r="10" spans="1:10" ht="22.5" customHeight="1">
      <c r="A10" s="15">
        <v>5</v>
      </c>
      <c r="B10" s="16">
        <v>5</v>
      </c>
      <c r="C10" s="17" t="str">
        <f>VLOOKUP(B10,QTKDK14,2,0)</f>
        <v>Chu Thị Thùy</v>
      </c>
      <c r="D10" s="85" t="str">
        <f>VLOOKUP(B10,QTKDK14,3,0)</f>
        <v>Dung</v>
      </c>
      <c r="E10" s="18">
        <f>VLOOKUP(B10,QTKDK14,4,0)</f>
        <v>36634</v>
      </c>
      <c r="F10" s="84" t="str">
        <f>VLOOKUP(B10,QTKDK14,5,0)</f>
        <v>QTKD</v>
      </c>
      <c r="G10" s="11"/>
      <c r="H10" s="8"/>
      <c r="I10" s="10"/>
      <c r="J10" s="10"/>
    </row>
    <row r="11" spans="1:10" ht="22.5" customHeight="1">
      <c r="A11" s="15">
        <v>6</v>
      </c>
      <c r="B11" s="16">
        <v>6</v>
      </c>
      <c r="C11" s="17" t="str">
        <f>VLOOKUP(B11,QTKDK14,2,0)</f>
        <v>Nguyễn Thị</v>
      </c>
      <c r="D11" s="85" t="str">
        <f>VLOOKUP(B11,QTKDK14,3,0)</f>
        <v>Hà</v>
      </c>
      <c r="E11" s="18">
        <f>VLOOKUP(B11,QTKDK14,4,0)</f>
        <v>0</v>
      </c>
      <c r="F11" s="84" t="str">
        <f>VLOOKUP(B11,QTKDK14,5,0)</f>
        <v>QTKD</v>
      </c>
      <c r="G11" s="11"/>
      <c r="H11" s="8"/>
      <c r="I11" s="10"/>
      <c r="J11" s="10"/>
    </row>
    <row r="12" spans="1:10" ht="22.5" customHeight="1">
      <c r="A12" s="15">
        <v>7</v>
      </c>
      <c r="B12" s="16">
        <v>7</v>
      </c>
      <c r="C12" s="17" t="str">
        <f>VLOOKUP(B12,QTKDK14,2,0)</f>
        <v>Tống Thị Thanh</v>
      </c>
      <c r="D12" s="85" t="str">
        <f>VLOOKUP(B12,QTKDK14,3,0)</f>
        <v>Hiền</v>
      </c>
      <c r="E12" s="18">
        <f>VLOOKUP(B12,QTKDK14,4,0)</f>
        <v>36862</v>
      </c>
      <c r="F12" s="84" t="str">
        <f>VLOOKUP(B12,QTKDK14,5,0)</f>
        <v>QTKD</v>
      </c>
      <c r="G12" s="11"/>
      <c r="H12" s="8"/>
      <c r="I12" s="10"/>
      <c r="J12" s="10"/>
    </row>
    <row r="13" spans="1:10" ht="22.5" customHeight="1">
      <c r="A13" s="15">
        <v>8</v>
      </c>
      <c r="B13" s="16">
        <v>8</v>
      </c>
      <c r="C13" s="17" t="str">
        <f>VLOOKUP(B13,QTKDK14,2,0)</f>
        <v>Phí Hữu</v>
      </c>
      <c r="D13" s="85" t="str">
        <f>VLOOKUP(B13,QTKDK14,3,0)</f>
        <v>Học</v>
      </c>
      <c r="E13" s="18">
        <f>VLOOKUP(B13,QTKDK14,4,0)</f>
        <v>36579</v>
      </c>
      <c r="F13" s="84" t="str">
        <f>VLOOKUP(B13,QTKDK14,5,0)</f>
        <v>QTKD</v>
      </c>
      <c r="G13" s="11"/>
      <c r="H13" s="8"/>
      <c r="I13" s="10"/>
      <c r="J13" s="10"/>
    </row>
    <row r="14" spans="1:10" ht="22.5" customHeight="1">
      <c r="A14" s="15">
        <v>9</v>
      </c>
      <c r="B14" s="16">
        <v>9</v>
      </c>
      <c r="C14" s="17" t="str">
        <f>VLOOKUP(B14,QTKDK14,2,0)</f>
        <v>Nguyễn Thị </v>
      </c>
      <c r="D14" s="85" t="str">
        <f>VLOOKUP(B14,QTKDK14,3,0)</f>
        <v>Hồng</v>
      </c>
      <c r="E14" s="18">
        <f>VLOOKUP(B14,QTKDK14,4,0)</f>
        <v>36610</v>
      </c>
      <c r="F14" s="84" t="str">
        <f>VLOOKUP(B14,QTKDK14,5,0)</f>
        <v>QTKD</v>
      </c>
      <c r="G14" s="11"/>
      <c r="H14" s="8"/>
      <c r="I14" s="10"/>
      <c r="J14" s="10"/>
    </row>
    <row r="15" spans="1:10" ht="22.5" customHeight="1">
      <c r="A15" s="15">
        <v>10</v>
      </c>
      <c r="B15" s="16">
        <v>10</v>
      </c>
      <c r="C15" s="17" t="str">
        <f>VLOOKUP(B15,QTKDK14,2,0)</f>
        <v>Nguyễn Thị</v>
      </c>
      <c r="D15" s="85" t="str">
        <f>VLOOKUP(B15,QTKDK14,3,0)</f>
        <v>Kiều</v>
      </c>
      <c r="E15" s="18">
        <f>VLOOKUP(B15,QTKDK14,4,0)</f>
        <v>36588</v>
      </c>
      <c r="F15" s="84" t="str">
        <f>VLOOKUP(B15,QTKDK14,5,0)</f>
        <v>QTKD</v>
      </c>
      <c r="G15" s="11"/>
      <c r="H15" s="8"/>
      <c r="I15" s="10"/>
      <c r="J15" s="10"/>
    </row>
    <row r="16" spans="1:10" ht="22.5" customHeight="1">
      <c r="A16" s="15">
        <v>11</v>
      </c>
      <c r="B16" s="16">
        <v>11</v>
      </c>
      <c r="C16" s="17" t="str">
        <f>VLOOKUP(B16,QTKDK14,2,0)</f>
        <v>Nguyễn Thị</v>
      </c>
      <c r="D16" s="85" t="str">
        <f>VLOOKUP(B16,QTKDK14,3,0)</f>
        <v>Linh</v>
      </c>
      <c r="E16" s="18">
        <f>VLOOKUP(B16,QTKDK14,4,0)</f>
        <v>36750</v>
      </c>
      <c r="F16" s="84" t="str">
        <f>VLOOKUP(B16,QTKDK14,5,0)</f>
        <v>QTKD</v>
      </c>
      <c r="G16" s="11"/>
      <c r="H16" s="8"/>
      <c r="I16" s="10"/>
      <c r="J16" s="10"/>
    </row>
    <row r="17" spans="1:10" ht="22.5" customHeight="1">
      <c r="A17" s="15">
        <v>12</v>
      </c>
      <c r="B17" s="16">
        <v>12</v>
      </c>
      <c r="C17" s="17" t="str">
        <f>VLOOKUP(B17,QTKDK14,2,0)</f>
        <v>Tạ Duy</v>
      </c>
      <c r="D17" s="85" t="str">
        <f>VLOOKUP(B17,QTKDK14,3,0)</f>
        <v>Lộc</v>
      </c>
      <c r="E17" s="18">
        <f>VLOOKUP(B17,QTKDK14,4,0)</f>
        <v>36470</v>
      </c>
      <c r="F17" s="84" t="str">
        <f>VLOOKUP(B17,QTKDK14,5,0)</f>
        <v>QTKD</v>
      </c>
      <c r="G17" s="11"/>
      <c r="H17" s="8"/>
      <c r="I17" s="10"/>
      <c r="J17" s="10"/>
    </row>
    <row r="18" spans="1:10" ht="22.5" customHeight="1">
      <c r="A18" s="15">
        <v>13</v>
      </c>
      <c r="B18" s="16">
        <v>13</v>
      </c>
      <c r="C18" s="17" t="str">
        <f>VLOOKUP(B18,QTKDK14,2,0)</f>
        <v>Nguyễn  Khánh</v>
      </c>
      <c r="D18" s="85" t="str">
        <f>VLOOKUP(B18,QTKDK14,3,0)</f>
        <v>Ly</v>
      </c>
      <c r="E18" s="18">
        <f>VLOOKUP(B18,QTKDK14,4,0)</f>
        <v>36574</v>
      </c>
      <c r="F18" s="84" t="str">
        <f>VLOOKUP(B18,QTKDK14,5,0)</f>
        <v>QTKD</v>
      </c>
      <c r="G18" s="11"/>
      <c r="H18" s="8"/>
      <c r="I18" s="10"/>
      <c r="J18" s="10"/>
    </row>
    <row r="19" spans="1:10" ht="22.5" customHeight="1">
      <c r="A19" s="15">
        <v>14</v>
      </c>
      <c r="B19" s="16">
        <v>14</v>
      </c>
      <c r="C19" s="17" t="str">
        <f>VLOOKUP(B19,QTKDK14,2,0)</f>
        <v>Nguyễn Thị</v>
      </c>
      <c r="D19" s="85" t="str">
        <f>VLOOKUP(B19,QTKDK14,3,0)</f>
        <v>Phương</v>
      </c>
      <c r="E19" s="18">
        <f>VLOOKUP(B19,QTKDK14,4,0)</f>
        <v>35249</v>
      </c>
      <c r="F19" s="84" t="str">
        <f>VLOOKUP(B19,QTKDK14,5,0)</f>
        <v>QTKD</v>
      </c>
      <c r="G19" s="11"/>
      <c r="H19" s="8"/>
      <c r="I19" s="10"/>
      <c r="J19" s="10"/>
    </row>
    <row r="20" spans="1:10" ht="22.5" customHeight="1">
      <c r="A20" s="15">
        <v>15</v>
      </c>
      <c r="B20" s="16">
        <v>15</v>
      </c>
      <c r="C20" s="17" t="str">
        <f>VLOOKUP(B20,QTKDK14,2,0)</f>
        <v>Đỗ Thị</v>
      </c>
      <c r="D20" s="85" t="str">
        <f>VLOOKUP(B20,QTKDK14,3,0)</f>
        <v>Quỳnh</v>
      </c>
      <c r="E20" s="18">
        <f>VLOOKUP(B20,QTKDK14,4,0)</f>
        <v>36746</v>
      </c>
      <c r="F20" s="84" t="str">
        <f>VLOOKUP(B20,QTKDK14,5,0)</f>
        <v>QTKD</v>
      </c>
      <c r="G20" s="11"/>
      <c r="H20" s="8"/>
      <c r="I20" s="10"/>
      <c r="J20" s="10"/>
    </row>
    <row r="21" spans="1:10" ht="22.5" customHeight="1">
      <c r="A21" s="15">
        <v>16</v>
      </c>
      <c r="B21" s="16">
        <v>16</v>
      </c>
      <c r="C21" s="17" t="str">
        <f>VLOOKUP(B21,QTKDK14,2,0)</f>
        <v>Đỗ Văn </v>
      </c>
      <c r="D21" s="85" t="str">
        <f>VLOOKUP(B21,QTKDK14,3,0)</f>
        <v>Thành</v>
      </c>
      <c r="E21" s="18">
        <f>VLOOKUP(B21,QTKDK14,4,0)</f>
        <v>36626</v>
      </c>
      <c r="F21" s="84" t="str">
        <f>VLOOKUP(B21,QTKDK14,5,0)</f>
        <v>QTKD</v>
      </c>
      <c r="G21" s="11"/>
      <c r="H21" s="8"/>
      <c r="I21" s="10"/>
      <c r="J21" s="10"/>
    </row>
    <row r="22" spans="1:10" ht="22.5" customHeight="1">
      <c r="A22" s="15">
        <v>17</v>
      </c>
      <c r="B22" s="16">
        <v>17</v>
      </c>
      <c r="C22" s="17" t="str">
        <f>VLOOKUP(B22,QTKDK14,2,0)</f>
        <v>Thân Thị Thu</v>
      </c>
      <c r="D22" s="85" t="str">
        <f>VLOOKUP(B22,QTKDK14,3,0)</f>
        <v>Thảo</v>
      </c>
      <c r="E22" s="18">
        <f>VLOOKUP(B22,QTKDK14,4,0)</f>
        <v>36675</v>
      </c>
      <c r="F22" s="84" t="str">
        <f>VLOOKUP(B22,QTKDK14,5,0)</f>
        <v>QTKD</v>
      </c>
      <c r="G22" s="11"/>
      <c r="H22" s="8"/>
      <c r="I22" s="10"/>
      <c r="J22" s="10"/>
    </row>
    <row r="23" spans="1:10" ht="22.5" customHeight="1">
      <c r="A23" s="15">
        <v>18</v>
      </c>
      <c r="B23" s="16">
        <v>18</v>
      </c>
      <c r="C23" s="17" t="str">
        <f>VLOOKUP(B23,QTKDK14,2,0)</f>
        <v>Trần Thị</v>
      </c>
      <c r="D23" s="85" t="str">
        <f>VLOOKUP(B23,QTKDK14,3,0)</f>
        <v>Thu</v>
      </c>
      <c r="E23" s="18">
        <f>VLOOKUP(B23,QTKDK14,4,0)</f>
        <v>36481</v>
      </c>
      <c r="F23" s="84" t="str">
        <f>VLOOKUP(B23,QTKDK14,5,0)</f>
        <v>QTKD</v>
      </c>
      <c r="G23" s="11"/>
      <c r="H23" s="8"/>
      <c r="I23" s="10"/>
      <c r="J23" s="10"/>
    </row>
    <row r="24" spans="1:10" ht="22.5" customHeight="1">
      <c r="A24" s="15">
        <v>19</v>
      </c>
      <c r="B24" s="16">
        <v>19</v>
      </c>
      <c r="C24" s="17" t="str">
        <f>VLOOKUP(B24,QTKDK14,2,0)</f>
        <v>Vũ Đình</v>
      </c>
      <c r="D24" s="85" t="str">
        <f>VLOOKUP(B24,QTKDK14,3,0)</f>
        <v>Tỉnh</v>
      </c>
      <c r="E24" s="18">
        <f>VLOOKUP(B24,QTKDK14,4,0)</f>
        <v>36378</v>
      </c>
      <c r="F24" s="84" t="str">
        <f>VLOOKUP(B24,QTKDK14,5,0)</f>
        <v>QTKD</v>
      </c>
      <c r="G24" s="11"/>
      <c r="H24" s="8"/>
      <c r="I24" s="10"/>
      <c r="J24" s="10"/>
    </row>
    <row r="25" spans="1:10" ht="22.5" customHeight="1">
      <c r="A25" s="15">
        <v>20</v>
      </c>
      <c r="B25" s="16">
        <v>20</v>
      </c>
      <c r="C25" s="17" t="str">
        <f>VLOOKUP(B25,QTKDK14,2,0)</f>
        <v>Nguyễn Thị</v>
      </c>
      <c r="D25" s="85" t="str">
        <f>VLOOKUP(B25,QTKDK14,3,0)</f>
        <v>Toàn</v>
      </c>
      <c r="E25" s="18">
        <f>VLOOKUP(B25,QTKDK14,4,0)</f>
        <v>36717</v>
      </c>
      <c r="F25" s="84" t="str">
        <f>VLOOKUP(B25,QTKDK14,5,0)</f>
        <v>QTKD</v>
      </c>
      <c r="G25" s="11"/>
      <c r="H25" s="8"/>
      <c r="I25" s="10"/>
      <c r="J25" s="10"/>
    </row>
    <row r="26" spans="1:10" ht="22.5" customHeight="1">
      <c r="A26" s="15">
        <v>21</v>
      </c>
      <c r="B26" s="16">
        <v>21</v>
      </c>
      <c r="C26" s="17" t="str">
        <f>VLOOKUP(B26,QTKDK14,2,0)</f>
        <v>Nguyễn Văn</v>
      </c>
      <c r="D26" s="85" t="str">
        <f>VLOOKUP(B26,QTKDK14,3,0)</f>
        <v>Toàn</v>
      </c>
      <c r="E26" s="18">
        <f>VLOOKUP(B26,QTKDK14,4,0)</f>
        <v>36873</v>
      </c>
      <c r="F26" s="84" t="str">
        <f>VLOOKUP(B26,QTKDK14,5,0)</f>
        <v>QTKD</v>
      </c>
      <c r="G26" s="11"/>
      <c r="H26" s="8"/>
      <c r="I26" s="10"/>
      <c r="J26" s="10"/>
    </row>
    <row r="27" spans="1:10" ht="22.5" customHeight="1">
      <c r="A27" s="15">
        <v>22</v>
      </c>
      <c r="B27" s="16">
        <v>22</v>
      </c>
      <c r="C27" s="17" t="str">
        <f>VLOOKUP(B27,QTKDK14,2,0)</f>
        <v>Hà Thị</v>
      </c>
      <c r="D27" s="85" t="str">
        <f>VLOOKUP(B27,QTKDK14,3,0)</f>
        <v>Trang</v>
      </c>
      <c r="E27" s="18">
        <f>VLOOKUP(B27,QTKDK14,4,0)</f>
        <v>36442</v>
      </c>
      <c r="F27" s="84" t="str">
        <f>VLOOKUP(B27,QTKDK14,5,0)</f>
        <v>QTKD</v>
      </c>
      <c r="G27" s="11"/>
      <c r="H27" s="8"/>
      <c r="I27" s="10"/>
      <c r="J27" s="10"/>
    </row>
    <row r="28" spans="1:10" ht="22.5" customHeight="1">
      <c r="A28" s="15">
        <v>23</v>
      </c>
      <c r="B28" s="16">
        <v>23</v>
      </c>
      <c r="C28" s="17" t="str">
        <f>VLOOKUP(B28,QTKDK14,2,0)</f>
        <v>Nguyễn Thị</v>
      </c>
      <c r="D28" s="85" t="str">
        <f>VLOOKUP(B28,QTKDK14,3,0)</f>
        <v>Tuyết</v>
      </c>
      <c r="E28" s="18">
        <f>VLOOKUP(B28,QTKDK14,4,0)</f>
        <v>36761</v>
      </c>
      <c r="F28" s="84" t="str">
        <f>VLOOKUP(B28,QTKDK14,5,0)</f>
        <v>QTKD</v>
      </c>
      <c r="G28" s="11"/>
      <c r="H28" s="8"/>
      <c r="I28" s="10"/>
      <c r="J28" s="10"/>
    </row>
    <row r="29" spans="1:10" ht="22.5" customHeight="1">
      <c r="A29" s="15">
        <v>24</v>
      </c>
      <c r="B29" s="16">
        <v>24</v>
      </c>
      <c r="C29" s="17" t="str">
        <f>VLOOKUP(B29,QTKDK14,2,0)</f>
        <v>Vũ Thị </v>
      </c>
      <c r="D29" s="85" t="str">
        <f>VLOOKUP(B29,QTKDK14,3,0)</f>
        <v>Xuân</v>
      </c>
      <c r="E29" s="18">
        <f>VLOOKUP(B29,QTKDK14,4,0)</f>
        <v>36767</v>
      </c>
      <c r="F29" s="84" t="str">
        <f>VLOOKUP(B29,QTKDK14,5,0)</f>
        <v>QTKD</v>
      </c>
      <c r="G29" s="11"/>
      <c r="H29" s="8"/>
      <c r="I29" s="10"/>
      <c r="J29" s="10"/>
    </row>
    <row r="30" spans="1:10" ht="22.5" customHeight="1">
      <c r="A30" s="15">
        <v>25</v>
      </c>
      <c r="B30" s="16"/>
      <c r="C30" s="17"/>
      <c r="D30" s="85"/>
      <c r="E30" s="18"/>
      <c r="F30" s="84"/>
      <c r="G30" s="11"/>
      <c r="H30" s="8"/>
      <c r="I30" s="10"/>
      <c r="J30" s="10"/>
    </row>
    <row r="31" spans="1:10" ht="22.5" customHeight="1">
      <c r="A31" s="15"/>
      <c r="B31" s="16"/>
      <c r="C31" s="17"/>
      <c r="D31" s="19"/>
      <c r="E31" s="18"/>
      <c r="F31" s="51"/>
      <c r="G31" s="11"/>
      <c r="H31" s="8"/>
      <c r="I31" s="10"/>
      <c r="J31" s="10"/>
    </row>
    <row r="32" spans="1:10" ht="22.5" customHeight="1">
      <c r="A32" s="34"/>
      <c r="B32" s="35"/>
      <c r="C32" s="36"/>
      <c r="D32" s="37"/>
      <c r="E32" s="38"/>
      <c r="F32" s="39"/>
      <c r="G32" s="39"/>
      <c r="H32" s="34"/>
      <c r="I32" s="40"/>
      <c r="J32" s="40"/>
    </row>
    <row r="33" ht="4.5" customHeight="1"/>
    <row r="34" spans="1:9" ht="17.25" customHeight="1">
      <c r="A34" s="4" t="s">
        <v>7</v>
      </c>
      <c r="E34" s="6" t="s">
        <v>20</v>
      </c>
      <c r="I34" s="6" t="s">
        <v>22</v>
      </c>
    </row>
    <row r="35" spans="1:9" ht="16.5" customHeight="1">
      <c r="A35" s="4" t="s">
        <v>8</v>
      </c>
      <c r="E35" s="12" t="s">
        <v>21</v>
      </c>
      <c r="I35" s="12" t="s">
        <v>21</v>
      </c>
    </row>
    <row r="36" ht="22.5" customHeight="1"/>
    <row r="37" ht="22.5" customHeight="1"/>
    <row r="38" ht="22.5" customHeight="1"/>
    <row r="39" ht="3.75" customHeight="1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G22" sqref="G22"/>
    </sheetView>
  </sheetViews>
  <sheetFormatPr defaultColWidth="8" defaultRowHeight="15"/>
  <cols>
    <col min="1" max="1" width="3.296875" style="4" customWidth="1"/>
    <col min="2" max="2" width="4.69921875" style="4" customWidth="1"/>
    <col min="3" max="3" width="13.69921875" style="4" customWidth="1"/>
    <col min="4" max="5" width="7.796875" style="4" customWidth="1"/>
    <col min="6" max="6" width="8.8984375" style="4" customWidth="1"/>
    <col min="7" max="7" width="5.09765625" style="4" customWidth="1"/>
    <col min="8" max="8" width="8.296875" style="4" customWidth="1"/>
    <col min="9" max="9" width="7.796875" style="4" customWidth="1"/>
    <col min="10" max="10" width="7" style="4" customWidth="1"/>
    <col min="11" max="16384" width="8" style="4" customWidth="1"/>
  </cols>
  <sheetData>
    <row r="1" spans="1:10" ht="18.75">
      <c r="A1" s="52" t="s">
        <v>187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" customHeight="1">
      <c r="A2" s="1" t="s">
        <v>190</v>
      </c>
      <c r="B2" s="2"/>
      <c r="C2" s="2"/>
      <c r="D2" s="3"/>
      <c r="E2" s="2"/>
      <c r="F2" s="2"/>
      <c r="G2" s="2"/>
      <c r="H2" s="2"/>
      <c r="I2" s="3"/>
      <c r="J2" s="2"/>
    </row>
    <row r="3" spans="1:10" ht="23.25" customHeight="1">
      <c r="A3" s="13" t="s">
        <v>189</v>
      </c>
      <c r="B3" s="2"/>
      <c r="C3" s="2"/>
      <c r="D3" s="3"/>
      <c r="E3" s="2"/>
      <c r="F3" s="2"/>
      <c r="G3" s="2"/>
      <c r="H3" s="14" t="s">
        <v>15</v>
      </c>
      <c r="I3" s="5" t="s">
        <v>50</v>
      </c>
      <c r="J3" s="6"/>
    </row>
    <row r="4" ht="1.5" customHeight="1">
      <c r="D4" s="6"/>
    </row>
    <row r="5" spans="1:10" s="7" customFormat="1" ht="32.25" customHeight="1">
      <c r="A5" s="48" t="s">
        <v>9</v>
      </c>
      <c r="B5" s="48" t="s">
        <v>1</v>
      </c>
      <c r="C5" s="49" t="s">
        <v>19</v>
      </c>
      <c r="D5" s="50" t="s">
        <v>3</v>
      </c>
      <c r="E5" s="48" t="s">
        <v>6</v>
      </c>
      <c r="F5" s="48" t="s">
        <v>5</v>
      </c>
      <c r="G5" s="48" t="s">
        <v>18</v>
      </c>
      <c r="H5" s="48" t="s">
        <v>25</v>
      </c>
      <c r="I5" s="48" t="s">
        <v>16</v>
      </c>
      <c r="J5" s="48" t="s">
        <v>17</v>
      </c>
    </row>
    <row r="6" spans="1:10" ht="22.5" customHeight="1">
      <c r="A6" s="41">
        <v>1</v>
      </c>
      <c r="B6" s="81">
        <v>1</v>
      </c>
      <c r="C6" s="78" t="str">
        <f>VLOOKUP(B6,KTK14,2,0)</f>
        <v>Vũ Thị Thùy</v>
      </c>
      <c r="D6" s="79" t="str">
        <f>VLOOKUP(B6,KTK14,3,0)</f>
        <v>Dung</v>
      </c>
      <c r="E6" s="87">
        <f>VLOOKUP(B6,KTK14,4,0)</f>
        <v>36649</v>
      </c>
      <c r="F6" s="83" t="str">
        <f>VLOOKUP(B6,KTK14,5,0)</f>
        <v>KTA</v>
      </c>
      <c r="G6" s="46"/>
      <c r="H6" s="46"/>
      <c r="I6" s="47"/>
      <c r="J6" s="47"/>
    </row>
    <row r="7" spans="1:10" ht="22.5" customHeight="1">
      <c r="A7" s="15">
        <v>2</v>
      </c>
      <c r="B7" s="16">
        <v>2</v>
      </c>
      <c r="C7" s="17" t="str">
        <f>VLOOKUP(B7,KTK14,2,0)</f>
        <v>Đỗ Thị Lan</v>
      </c>
      <c r="D7" s="85" t="str">
        <f>VLOOKUP(B7,KTK14,3,0)</f>
        <v>Anh</v>
      </c>
      <c r="E7" s="9">
        <f>VLOOKUP(B7,KTK14,4,0)</f>
        <v>36579</v>
      </c>
      <c r="F7" s="84" t="str">
        <f>VLOOKUP(B7,KTK14,5,0)</f>
        <v>KTB</v>
      </c>
      <c r="G7" s="11"/>
      <c r="H7" s="8"/>
      <c r="I7" s="10"/>
      <c r="J7" s="10"/>
    </row>
    <row r="8" spans="1:10" ht="22.5" customHeight="1">
      <c r="A8" s="15">
        <v>3</v>
      </c>
      <c r="B8" s="16">
        <v>3</v>
      </c>
      <c r="C8" s="17" t="str">
        <f>VLOOKUP(B8,KTK14,2,0)</f>
        <v>Lại Thị Thúy</v>
      </c>
      <c r="D8" s="85" t="str">
        <f>VLOOKUP(B8,KTK14,3,0)</f>
        <v>Anh</v>
      </c>
      <c r="E8" s="9">
        <f>VLOOKUP(B8,KTK14,4,0)</f>
        <v>35251</v>
      </c>
      <c r="F8" s="84" t="str">
        <f>VLOOKUP(B8,KTK14,5,0)</f>
        <v>KTC</v>
      </c>
      <c r="G8" s="11"/>
      <c r="H8" s="8"/>
      <c r="I8" s="10"/>
      <c r="J8" s="10"/>
    </row>
    <row r="9" spans="1:10" ht="22.5" customHeight="1">
      <c r="A9" s="15">
        <v>4</v>
      </c>
      <c r="B9" s="16">
        <v>4</v>
      </c>
      <c r="C9" s="17" t="str">
        <f>VLOOKUP(B9,KTK14,2,0)</f>
        <v>Nguyễn Thị</v>
      </c>
      <c r="D9" s="85" t="str">
        <f>VLOOKUP(B9,KTK14,3,0)</f>
        <v>Duyên</v>
      </c>
      <c r="E9" s="9">
        <f>VLOOKUP(B9,KTK14,4,0)</f>
        <v>35406</v>
      </c>
      <c r="F9" s="84" t="str">
        <f>VLOOKUP(B9,KTK14,5,0)</f>
        <v>KTA</v>
      </c>
      <c r="G9" s="11"/>
      <c r="H9" s="8"/>
      <c r="I9" s="10"/>
      <c r="J9" s="10"/>
    </row>
    <row r="10" spans="1:10" ht="22.5" customHeight="1">
      <c r="A10" s="15">
        <v>5</v>
      </c>
      <c r="B10" s="16">
        <v>5</v>
      </c>
      <c r="C10" s="17" t="str">
        <f>VLOOKUP(B10,KTK14,2,0)</f>
        <v>Ngô Thị Mai</v>
      </c>
      <c r="D10" s="85" t="str">
        <f>VLOOKUP(B10,KTK14,3,0)</f>
        <v>Anh</v>
      </c>
      <c r="E10" s="9">
        <f>VLOOKUP(B10,KTK14,4,0)</f>
        <v>36851</v>
      </c>
      <c r="F10" s="84" t="str">
        <f>VLOOKUP(B10,KTK14,5,0)</f>
        <v>KTB</v>
      </c>
      <c r="G10" s="11"/>
      <c r="H10" s="8"/>
      <c r="I10" s="10"/>
      <c r="J10" s="10"/>
    </row>
    <row r="11" spans="1:10" ht="22.5" customHeight="1">
      <c r="A11" s="15">
        <v>6</v>
      </c>
      <c r="B11" s="16">
        <v>6</v>
      </c>
      <c r="C11" s="17" t="str">
        <f>VLOOKUP(B11,KTK14,2,0)</f>
        <v>Nguyễn Thị Thùy</v>
      </c>
      <c r="D11" s="85" t="str">
        <f>VLOOKUP(B11,KTK14,3,0)</f>
        <v>Dương</v>
      </c>
      <c r="E11" s="9">
        <f>VLOOKUP(B11,KTK14,4,0)</f>
        <v>35966</v>
      </c>
      <c r="F11" s="84" t="str">
        <f>VLOOKUP(B11,KTK14,5,0)</f>
        <v>KTC</v>
      </c>
      <c r="G11" s="11"/>
      <c r="H11" s="8"/>
      <c r="I11" s="10"/>
      <c r="J11" s="10"/>
    </row>
    <row r="12" spans="1:10" ht="22.5" customHeight="1">
      <c r="A12" s="15">
        <v>7</v>
      </c>
      <c r="B12" s="16">
        <v>7</v>
      </c>
      <c r="C12" s="17" t="str">
        <f>VLOOKUP(B12,KTK14,2,0)</f>
        <v>Đỗ Thiện</v>
      </c>
      <c r="D12" s="85" t="str">
        <f>VLOOKUP(B12,KTK14,3,0)</f>
        <v>Độ</v>
      </c>
      <c r="E12" s="9">
        <f>VLOOKUP(B12,KTK14,4,0)</f>
        <v>36335</v>
      </c>
      <c r="F12" s="84" t="str">
        <f>VLOOKUP(B12,KTK14,5,0)</f>
        <v>KTA</v>
      </c>
      <c r="G12" s="11"/>
      <c r="H12" s="8"/>
      <c r="I12" s="10"/>
      <c r="J12" s="10"/>
    </row>
    <row r="13" spans="1:10" ht="22.5" customHeight="1">
      <c r="A13" s="15">
        <v>8</v>
      </c>
      <c r="B13" s="16">
        <v>8</v>
      </c>
      <c r="C13" s="17" t="str">
        <f>VLOOKUP(B13,KTK14,2,0)</f>
        <v>Trần Phương</v>
      </c>
      <c r="D13" s="85" t="str">
        <f>VLOOKUP(B13,KTK14,3,0)</f>
        <v>Anh</v>
      </c>
      <c r="E13" s="9">
        <f>VLOOKUP(B13,KTK14,4,0)</f>
        <v>36876</v>
      </c>
      <c r="F13" s="84" t="str">
        <f>VLOOKUP(B13,KTK14,5,0)</f>
        <v>KTB</v>
      </c>
      <c r="G13" s="11"/>
      <c r="H13" s="8"/>
      <c r="I13" s="10"/>
      <c r="J13" s="10"/>
    </row>
    <row r="14" spans="1:10" ht="22.5" customHeight="1">
      <c r="A14" s="15">
        <v>9</v>
      </c>
      <c r="B14" s="16">
        <v>9</v>
      </c>
      <c r="C14" s="17" t="str">
        <f>VLOOKUP(B14,KTK14,2,0)</f>
        <v>Nguyễn Thị</v>
      </c>
      <c r="D14" s="85" t="str">
        <f>VLOOKUP(B14,KTK14,3,0)</f>
        <v>Hà</v>
      </c>
      <c r="E14" s="9">
        <f>VLOOKUP(B14,KTK14,4,0)</f>
        <v>36810</v>
      </c>
      <c r="F14" s="84" t="str">
        <f>VLOOKUP(B14,KTK14,5,0)</f>
        <v>KTC</v>
      </c>
      <c r="G14" s="11"/>
      <c r="H14" s="8"/>
      <c r="I14" s="10"/>
      <c r="J14" s="10"/>
    </row>
    <row r="15" spans="1:10" ht="22.5" customHeight="1">
      <c r="A15" s="15">
        <v>10</v>
      </c>
      <c r="B15" s="16">
        <v>10</v>
      </c>
      <c r="C15" s="17" t="str">
        <f>VLOOKUP(B15,KTK14,2,0)</f>
        <v>Đoàn Thị</v>
      </c>
      <c r="D15" s="85" t="str">
        <f>VLOOKUP(B15,KTK14,3,0)</f>
        <v>Giang</v>
      </c>
      <c r="E15" s="9">
        <f>VLOOKUP(B15,KTK14,4,0)</f>
        <v>36864</v>
      </c>
      <c r="F15" s="84" t="str">
        <f>VLOOKUP(B15,KTK14,5,0)</f>
        <v>KTA</v>
      </c>
      <c r="G15" s="11"/>
      <c r="H15" s="8"/>
      <c r="I15" s="10"/>
      <c r="J15" s="10"/>
    </row>
    <row r="16" spans="1:10" ht="22.5" customHeight="1">
      <c r="A16" s="15">
        <v>11</v>
      </c>
      <c r="B16" s="16">
        <v>11</v>
      </c>
      <c r="C16" s="17" t="str">
        <f>VLOOKUP(B16,KTK14,2,0)</f>
        <v>Trần Thị Ngọc</v>
      </c>
      <c r="D16" s="85" t="str">
        <f>VLOOKUP(B16,KTK14,3,0)</f>
        <v>Anh</v>
      </c>
      <c r="E16" s="9">
        <f>VLOOKUP(B16,KTK14,4,0)</f>
        <v>36762</v>
      </c>
      <c r="F16" s="84" t="str">
        <f>VLOOKUP(B16,KTK14,5,0)</f>
        <v>KTB</v>
      </c>
      <c r="G16" s="11"/>
      <c r="H16" s="8"/>
      <c r="I16" s="10"/>
      <c r="J16" s="10"/>
    </row>
    <row r="17" spans="1:10" ht="22.5" customHeight="1">
      <c r="A17" s="15">
        <v>12</v>
      </c>
      <c r="B17" s="16">
        <v>12</v>
      </c>
      <c r="C17" s="17" t="str">
        <f>VLOOKUP(B17,KTK14,2,0)</f>
        <v>Nguyễn Thị </v>
      </c>
      <c r="D17" s="85" t="str">
        <f>VLOOKUP(B17,KTK14,3,0)</f>
        <v>Hảo</v>
      </c>
      <c r="E17" s="9">
        <f>VLOOKUP(B17,KTK14,4,0)</f>
        <v>36824</v>
      </c>
      <c r="F17" s="84" t="str">
        <f>VLOOKUP(B17,KTK14,5,0)</f>
        <v>KTC</v>
      </c>
      <c r="G17" s="11"/>
      <c r="H17" s="8"/>
      <c r="I17" s="10"/>
      <c r="J17" s="10"/>
    </row>
    <row r="18" spans="1:10" ht="22.5" customHeight="1">
      <c r="A18" s="15">
        <v>13</v>
      </c>
      <c r="B18" s="16">
        <v>13</v>
      </c>
      <c r="C18" s="17" t="str">
        <f>VLOOKUP(B18,KTK14,2,0)</f>
        <v>Nguyễn Thị Hải</v>
      </c>
      <c r="D18" s="85" t="str">
        <f>VLOOKUP(B18,KTK14,3,0)</f>
        <v>Hà</v>
      </c>
      <c r="E18" s="9">
        <f>VLOOKUP(B18,KTK14,4,0)</f>
        <v>36728</v>
      </c>
      <c r="F18" s="84" t="str">
        <f>VLOOKUP(B18,KTK14,5,0)</f>
        <v>KTA</v>
      </c>
      <c r="G18" s="11"/>
      <c r="H18" s="8"/>
      <c r="I18" s="10"/>
      <c r="J18" s="10"/>
    </row>
    <row r="19" spans="1:10" ht="22.5" customHeight="1">
      <c r="A19" s="15">
        <v>14</v>
      </c>
      <c r="B19" s="16">
        <v>14</v>
      </c>
      <c r="C19" s="17" t="str">
        <f>VLOOKUP(B19,KTK14,2,0)</f>
        <v>Đoàn Thị Ngọc</v>
      </c>
      <c r="D19" s="85" t="str">
        <f>VLOOKUP(B19,KTK14,3,0)</f>
        <v>Bích</v>
      </c>
      <c r="E19" s="9">
        <f>VLOOKUP(B19,KTK14,4,0)</f>
        <v>36628</v>
      </c>
      <c r="F19" s="84" t="str">
        <f>VLOOKUP(B19,KTK14,5,0)</f>
        <v>KTB</v>
      </c>
      <c r="G19" s="11"/>
      <c r="H19" s="8"/>
      <c r="I19" s="10"/>
      <c r="J19" s="10"/>
    </row>
    <row r="20" spans="1:10" ht="22.5" customHeight="1">
      <c r="A20" s="15">
        <v>15</v>
      </c>
      <c r="B20" s="16">
        <v>15</v>
      </c>
      <c r="C20" s="17" t="str">
        <f>VLOOKUP(B20,KTK14,2,0)</f>
        <v>Nguyễn Thị</v>
      </c>
      <c r="D20" s="85" t="str">
        <f>VLOOKUP(B20,KTK14,3,0)</f>
        <v>Hoa</v>
      </c>
      <c r="E20" s="9">
        <f>VLOOKUP(B20,KTK14,4,0)</f>
        <v>36611</v>
      </c>
      <c r="F20" s="84" t="str">
        <f>VLOOKUP(B20,KTK14,5,0)</f>
        <v>KTC</v>
      </c>
      <c r="G20" s="11"/>
      <c r="H20" s="8"/>
      <c r="I20" s="10"/>
      <c r="J20" s="10"/>
    </row>
    <row r="21" spans="1:10" ht="22.5" customHeight="1">
      <c r="A21" s="15">
        <v>16</v>
      </c>
      <c r="B21" s="16">
        <v>16</v>
      </c>
      <c r="C21" s="17" t="str">
        <f>VLOOKUP(B21,KTK14,2,0)</f>
        <v>Nguyễn Thị </v>
      </c>
      <c r="D21" s="85" t="str">
        <f>VLOOKUP(B21,KTK14,3,0)</f>
        <v>Hải</v>
      </c>
      <c r="E21" s="9">
        <f>VLOOKUP(B21,KTK14,4,0)</f>
        <v>36163</v>
      </c>
      <c r="F21" s="84" t="str">
        <f>VLOOKUP(B21,KTK14,5,0)</f>
        <v>KTA</v>
      </c>
      <c r="G21" s="11"/>
      <c r="H21" s="8"/>
      <c r="I21" s="10"/>
      <c r="J21" s="10"/>
    </row>
    <row r="22" spans="1:10" ht="22.5" customHeight="1">
      <c r="A22" s="15">
        <v>17</v>
      </c>
      <c r="B22" s="16">
        <v>17</v>
      </c>
      <c r="C22" s="17" t="str">
        <f>VLOOKUP(B22,KTK14,2,0)</f>
        <v>Nguyễn Lan </v>
      </c>
      <c r="D22" s="85" t="str">
        <f>VLOOKUP(B22,KTK14,3,0)</f>
        <v>Chi</v>
      </c>
      <c r="E22" s="9">
        <f>VLOOKUP(B22,KTK14,4,0)</f>
        <v>36699</v>
      </c>
      <c r="F22" s="84" t="str">
        <f>VLOOKUP(B22,KTK14,5,0)</f>
        <v>KTB</v>
      </c>
      <c r="G22" s="11"/>
      <c r="H22" s="8"/>
      <c r="I22" s="10"/>
      <c r="J22" s="10"/>
    </row>
    <row r="23" spans="1:10" ht="22.5" customHeight="1">
      <c r="A23" s="15">
        <v>18</v>
      </c>
      <c r="B23" s="16">
        <v>18</v>
      </c>
      <c r="C23" s="17" t="str">
        <f>VLOOKUP(B23,KTK14,2,0)</f>
        <v>Nguyễn Thị lan</v>
      </c>
      <c r="D23" s="85" t="str">
        <f>VLOOKUP(B23,KTK14,3,0)</f>
        <v>Hương</v>
      </c>
      <c r="E23" s="9" t="str">
        <f>VLOOKUP(B23,KTK14,4,0)</f>
        <v>25/12/2000</v>
      </c>
      <c r="F23" s="84" t="str">
        <f>VLOOKUP(B23,KTK14,5,0)</f>
        <v>KTC</v>
      </c>
      <c r="G23" s="11"/>
      <c r="H23" s="8"/>
      <c r="I23" s="10"/>
      <c r="J23" s="10"/>
    </row>
    <row r="24" spans="1:10" ht="22.5" customHeight="1">
      <c r="A24" s="15">
        <v>19</v>
      </c>
      <c r="B24" s="16">
        <v>19</v>
      </c>
      <c r="C24" s="17" t="str">
        <f>VLOOKUP(B24,KTK14,2,0)</f>
        <v>Nguyễn Thị Khánh</v>
      </c>
      <c r="D24" s="85" t="str">
        <f>VLOOKUP(B24,KTK14,3,0)</f>
        <v>Hòa</v>
      </c>
      <c r="E24" s="9">
        <f>VLOOKUP(B24,KTK14,4,0)</f>
        <v>36086</v>
      </c>
      <c r="F24" s="84" t="str">
        <f>VLOOKUP(B24,KTK14,5,0)</f>
        <v>KTA</v>
      </c>
      <c r="G24" s="11"/>
      <c r="H24" s="8"/>
      <c r="I24" s="10"/>
      <c r="J24" s="10"/>
    </row>
    <row r="25" spans="1:10" ht="22.5" customHeight="1">
      <c r="A25" s="15">
        <v>20</v>
      </c>
      <c r="B25" s="16">
        <v>20</v>
      </c>
      <c r="C25" s="17" t="str">
        <f>VLOOKUP(B25,KTK14,2,0)</f>
        <v>Trương Việt</v>
      </c>
      <c r="D25" s="85" t="str">
        <f>VLOOKUP(B25,KTK14,3,0)</f>
        <v>Đoàn</v>
      </c>
      <c r="E25" s="9">
        <f>VLOOKUP(B25,KTK14,4,0)</f>
        <v>36615</v>
      </c>
      <c r="F25" s="84" t="str">
        <f>VLOOKUP(B25,KTK14,5,0)</f>
        <v>KTB</v>
      </c>
      <c r="G25" s="11"/>
      <c r="H25" s="8"/>
      <c r="I25" s="10"/>
      <c r="J25" s="10"/>
    </row>
    <row r="26" spans="1:10" ht="22.5" customHeight="1">
      <c r="A26" s="15">
        <v>21</v>
      </c>
      <c r="B26" s="16">
        <v>21</v>
      </c>
      <c r="C26" s="17" t="str">
        <f>VLOOKUP(B26,KTK14,2,0)</f>
        <v>Lê Thị</v>
      </c>
      <c r="D26" s="85" t="str">
        <f>VLOOKUP(B26,KTK14,3,0)</f>
        <v>Hường</v>
      </c>
      <c r="E26" s="9">
        <f>VLOOKUP(B26,KTK14,4,0)</f>
        <v>36683</v>
      </c>
      <c r="F26" s="84" t="str">
        <f>VLOOKUP(B26,KTK14,5,0)</f>
        <v>KTC</v>
      </c>
      <c r="G26" s="11"/>
      <c r="H26" s="8"/>
      <c r="I26" s="10"/>
      <c r="J26" s="10"/>
    </row>
    <row r="27" spans="1:10" ht="22.5" customHeight="1">
      <c r="A27" s="15">
        <v>22</v>
      </c>
      <c r="B27" s="16">
        <v>22</v>
      </c>
      <c r="C27" s="17" t="str">
        <f>VLOOKUP(B27,KTK14,2,0)</f>
        <v>Vi Thanh</v>
      </c>
      <c r="D27" s="85" t="str">
        <f>VLOOKUP(B27,KTK14,3,0)</f>
        <v>Hoài</v>
      </c>
      <c r="E27" s="9">
        <f>VLOOKUP(B27,KTK14,4,0)</f>
        <v>36859</v>
      </c>
      <c r="F27" s="84" t="str">
        <f>VLOOKUP(B27,KTK14,5,0)</f>
        <v>KTA</v>
      </c>
      <c r="G27" s="11"/>
      <c r="H27" s="8"/>
      <c r="I27" s="10"/>
      <c r="J27" s="10"/>
    </row>
    <row r="28" spans="1:10" ht="22.5" customHeight="1">
      <c r="A28" s="15">
        <v>23</v>
      </c>
      <c r="B28" s="16">
        <v>23</v>
      </c>
      <c r="C28" s="17" t="str">
        <f>VLOOKUP(B28,KTK14,2,0)</f>
        <v>Nguyễn Minh</v>
      </c>
      <c r="D28" s="85" t="str">
        <f>VLOOKUP(B28,KTK14,3,0)</f>
        <v>Đức</v>
      </c>
      <c r="E28" s="9">
        <f>VLOOKUP(B28,KTK14,4,0)</f>
        <v>35514</v>
      </c>
      <c r="F28" s="84" t="str">
        <f>VLOOKUP(B28,KTK14,5,0)</f>
        <v>KTB</v>
      </c>
      <c r="G28" s="11"/>
      <c r="H28" s="8"/>
      <c r="I28" s="10"/>
      <c r="J28" s="10"/>
    </row>
    <row r="29" spans="1:10" ht="22.5" customHeight="1">
      <c r="A29" s="15">
        <v>24</v>
      </c>
      <c r="B29" s="16">
        <v>24</v>
      </c>
      <c r="C29" s="17" t="str">
        <f>VLOOKUP(B29,KTK14,2,0)</f>
        <v>Nguyễn Thị</v>
      </c>
      <c r="D29" s="85" t="str">
        <f>VLOOKUP(B29,KTK14,3,0)</f>
        <v>Hường</v>
      </c>
      <c r="E29" s="9">
        <f>VLOOKUP(B29,KTK14,4,0)</f>
        <v>36810</v>
      </c>
      <c r="F29" s="84" t="str">
        <f>VLOOKUP(B29,KTK14,5,0)</f>
        <v>KTC</v>
      </c>
      <c r="G29" s="11"/>
      <c r="H29" s="8"/>
      <c r="I29" s="10"/>
      <c r="J29" s="10"/>
    </row>
    <row r="30" spans="1:10" ht="22.5" customHeight="1">
      <c r="A30" s="15"/>
      <c r="B30" s="16">
        <v>25</v>
      </c>
      <c r="C30" s="17" t="str">
        <f>VLOOKUP(B30,KTK14,2,0)</f>
        <v>Nguyễn Thị Thu</v>
      </c>
      <c r="D30" s="85" t="str">
        <f>VLOOKUP(B30,KTK14,3,0)</f>
        <v>Hường</v>
      </c>
      <c r="E30" s="9">
        <f>VLOOKUP(B30,KTK14,4,0)</f>
        <v>36692</v>
      </c>
      <c r="F30" s="84" t="str">
        <f>VLOOKUP(B30,KTK14,5,0)</f>
        <v>KTA</v>
      </c>
      <c r="G30" s="11"/>
      <c r="H30" s="8"/>
      <c r="I30" s="10"/>
      <c r="J30" s="10"/>
    </row>
    <row r="31" spans="1:10" ht="22.5" customHeight="1">
      <c r="A31" s="15"/>
      <c r="B31" s="16">
        <v>26</v>
      </c>
      <c r="C31" s="17" t="str">
        <f>VLOOKUP(B31,KTK14,2,0)</f>
        <v>Nguyễn Thùy</v>
      </c>
      <c r="D31" s="85" t="str">
        <f>VLOOKUP(B31,KTK14,3,0)</f>
        <v>Dung</v>
      </c>
      <c r="E31" s="9">
        <f>VLOOKUP(B31,KTK14,4,0)</f>
        <v>36600</v>
      </c>
      <c r="F31" s="84" t="str">
        <f>VLOOKUP(B31,KTK14,5,0)</f>
        <v>KTB</v>
      </c>
      <c r="G31" s="11"/>
      <c r="H31" s="8"/>
      <c r="I31" s="10"/>
      <c r="J31" s="10"/>
    </row>
    <row r="32" spans="1:10" ht="22.5" customHeight="1">
      <c r="A32" s="15"/>
      <c r="B32" s="16">
        <v>27</v>
      </c>
      <c r="C32" s="17" t="str">
        <f>VLOOKUP(B32,KTK14,2,0)</f>
        <v>Vũ Thị</v>
      </c>
      <c r="D32" s="85" t="str">
        <f>VLOOKUP(B32,KTK14,3,0)</f>
        <v>Huyền</v>
      </c>
      <c r="E32" s="9">
        <f>VLOOKUP(B32,KTK14,4,0)</f>
        <v>36482</v>
      </c>
      <c r="F32" s="84" t="str">
        <f>VLOOKUP(B32,KTK14,5,0)</f>
        <v>KTC</v>
      </c>
      <c r="G32" s="11"/>
      <c r="H32" s="8"/>
      <c r="I32" s="10"/>
      <c r="J32" s="10"/>
    </row>
    <row r="33" spans="1:10" ht="22.5" customHeight="1">
      <c r="A33" s="15"/>
      <c r="B33" s="16">
        <v>28</v>
      </c>
      <c r="C33" s="17" t="str">
        <f>VLOOKUP(B33,KTK14,2,0)</f>
        <v>Ngô Thị Mai</v>
      </c>
      <c r="D33" s="85" t="str">
        <f>VLOOKUP(B33,KTK14,3,0)</f>
        <v>Lan</v>
      </c>
      <c r="E33" s="9">
        <f>VLOOKUP(B33,KTK14,4,0)</f>
        <v>36684</v>
      </c>
      <c r="F33" s="84" t="str">
        <f>VLOOKUP(B33,KTK14,5,0)</f>
        <v>KTA</v>
      </c>
      <c r="G33" s="11"/>
      <c r="H33" s="8"/>
      <c r="I33" s="10"/>
      <c r="J33" s="10"/>
    </row>
    <row r="34" spans="1:10" ht="22.5" customHeight="1">
      <c r="A34" s="15"/>
      <c r="B34" s="16">
        <v>29</v>
      </c>
      <c r="C34" s="17" t="str">
        <f>VLOOKUP(B34,KTK14,2,0)</f>
        <v>Lê Thị</v>
      </c>
      <c r="D34" s="85" t="str">
        <f>VLOOKUP(B34,KTK14,3,0)</f>
        <v>Hà</v>
      </c>
      <c r="E34" s="9">
        <f>VLOOKUP(B34,KTK14,4,0)</f>
        <v>36527</v>
      </c>
      <c r="F34" s="84" t="str">
        <f>VLOOKUP(B34,KTK14,5,0)</f>
        <v>KTB</v>
      </c>
      <c r="G34" s="11"/>
      <c r="H34" s="8"/>
      <c r="I34" s="10"/>
      <c r="J34" s="10"/>
    </row>
    <row r="35" spans="1:10" ht="22.5" customHeight="1">
      <c r="A35" s="15"/>
      <c r="B35" s="16">
        <v>30</v>
      </c>
      <c r="C35" s="17" t="str">
        <f>VLOOKUP(B35,KTK14,2,0)</f>
        <v>Nguyễn thị</v>
      </c>
      <c r="D35" s="85" t="str">
        <f>VLOOKUP(B35,KTK14,3,0)</f>
        <v>Lan</v>
      </c>
      <c r="E35" s="9" t="str">
        <f>VLOOKUP(B35,KTK14,4,0)</f>
        <v>14/2/2000</v>
      </c>
      <c r="F35" s="84" t="str">
        <f>VLOOKUP(B35,KTK14,5,0)</f>
        <v>KTC</v>
      </c>
      <c r="G35" s="11"/>
      <c r="H35" s="8"/>
      <c r="I35" s="10"/>
      <c r="J35" s="10"/>
    </row>
    <row r="36" spans="1:10" ht="22.5" customHeight="1">
      <c r="A36" s="15"/>
      <c r="B36" s="16">
        <v>31</v>
      </c>
      <c r="C36" s="17" t="str">
        <f>VLOOKUP(B36,KTK14,2,0)</f>
        <v>Nguyễn Thị</v>
      </c>
      <c r="D36" s="85" t="str">
        <f>VLOOKUP(B36,KTK14,3,0)</f>
        <v>Lan</v>
      </c>
      <c r="E36" s="9">
        <f>VLOOKUP(B36,KTK14,4,0)</f>
        <v>36330</v>
      </c>
      <c r="F36" s="84" t="str">
        <f>VLOOKUP(B36,KTK14,5,0)</f>
        <v>KTA</v>
      </c>
      <c r="G36" s="11"/>
      <c r="H36" s="8"/>
      <c r="I36" s="10"/>
      <c r="J36" s="10"/>
    </row>
    <row r="37" spans="1:10" ht="22.5" customHeight="1">
      <c r="A37" s="15"/>
      <c r="B37" s="16">
        <v>32</v>
      </c>
      <c r="C37" s="17" t="str">
        <f>VLOOKUP(B37,KTK14,2,0)</f>
        <v>Hà Thị Thanh</v>
      </c>
      <c r="D37" s="85" t="str">
        <f>VLOOKUP(B37,KTK14,3,0)</f>
        <v>Hiển</v>
      </c>
      <c r="E37" s="9">
        <f>VLOOKUP(B37,KTK14,4,0)</f>
        <v>36872</v>
      </c>
      <c r="F37" s="84" t="str">
        <f>VLOOKUP(B37,KTK14,5,0)</f>
        <v>KTB</v>
      </c>
      <c r="G37" s="11"/>
      <c r="H37" s="8"/>
      <c r="I37" s="10"/>
      <c r="J37" s="10"/>
    </row>
    <row r="38" spans="1:10" ht="22.5" customHeight="1">
      <c r="A38" s="15"/>
      <c r="B38" s="16">
        <v>33</v>
      </c>
      <c r="C38" s="17" t="str">
        <f>VLOOKUP(B38,KTK14,2,0)</f>
        <v>Nguyễn Thị</v>
      </c>
      <c r="D38" s="85" t="str">
        <f>VLOOKUP(B38,KTK14,3,0)</f>
        <v>Luyến</v>
      </c>
      <c r="E38" s="9">
        <f>VLOOKUP(B38,KTK14,4,0)</f>
        <v>36733</v>
      </c>
      <c r="F38" s="84" t="str">
        <f>VLOOKUP(B38,KTK14,5,0)</f>
        <v>KTC</v>
      </c>
      <c r="G38" s="11"/>
      <c r="H38" s="8"/>
      <c r="I38" s="10"/>
      <c r="J38" s="10"/>
    </row>
    <row r="39" spans="1:10" ht="22.5" customHeight="1">
      <c r="A39" s="15"/>
      <c r="B39" s="16"/>
      <c r="C39" s="17"/>
      <c r="D39" s="85"/>
      <c r="E39" s="9"/>
      <c r="F39" s="84"/>
      <c r="G39" s="11"/>
      <c r="H39" s="8"/>
      <c r="I39" s="10"/>
      <c r="J39" s="10"/>
    </row>
    <row r="40" spans="1:10" ht="22.5" customHeight="1">
      <c r="A40" s="15"/>
      <c r="B40" s="16"/>
      <c r="C40" s="17"/>
      <c r="D40" s="85"/>
      <c r="E40" s="18"/>
      <c r="F40" s="84"/>
      <c r="G40" s="11"/>
      <c r="H40" s="8"/>
      <c r="I40" s="10"/>
      <c r="J40" s="10"/>
    </row>
    <row r="41" spans="1:10" ht="22.5" customHeight="1">
      <c r="A41" s="15"/>
      <c r="B41" s="16"/>
      <c r="C41" s="17"/>
      <c r="D41" s="85"/>
      <c r="E41" s="18"/>
      <c r="F41" s="84"/>
      <c r="G41" s="11"/>
      <c r="H41" s="8"/>
      <c r="I41" s="10"/>
      <c r="J41" s="10"/>
    </row>
    <row r="42" spans="1:10" ht="22.5" customHeight="1">
      <c r="A42" s="15"/>
      <c r="B42" s="16"/>
      <c r="C42" s="17"/>
      <c r="D42" s="85"/>
      <c r="E42" s="18"/>
      <c r="F42" s="84"/>
      <c r="G42" s="11"/>
      <c r="H42" s="8"/>
      <c r="I42" s="10"/>
      <c r="J42" s="10"/>
    </row>
    <row r="43" spans="1:10" ht="22.5" customHeight="1">
      <c r="A43" s="15"/>
      <c r="B43" s="16"/>
      <c r="C43" s="17"/>
      <c r="D43" s="85"/>
      <c r="E43" s="18"/>
      <c r="F43" s="84"/>
      <c r="G43" s="11"/>
      <c r="H43" s="8"/>
      <c r="I43" s="10"/>
      <c r="J43" s="10"/>
    </row>
    <row r="44" spans="1:10" ht="22.5" customHeight="1">
      <c r="A44" s="15"/>
      <c r="B44" s="16"/>
      <c r="C44" s="17"/>
      <c r="D44" s="85"/>
      <c r="E44" s="18"/>
      <c r="F44" s="84"/>
      <c r="G44" s="11"/>
      <c r="H44" s="8"/>
      <c r="I44" s="10"/>
      <c r="J44" s="10"/>
    </row>
    <row r="45" spans="1:10" ht="22.5" customHeight="1">
      <c r="A45" s="15">
        <v>25</v>
      </c>
      <c r="B45" s="16"/>
      <c r="C45" s="17"/>
      <c r="D45" s="85"/>
      <c r="E45" s="18"/>
      <c r="F45" s="84"/>
      <c r="G45" s="11"/>
      <c r="H45" s="8"/>
      <c r="I45" s="10"/>
      <c r="J45" s="10"/>
    </row>
    <row r="46" spans="1:10" ht="22.5" customHeight="1">
      <c r="A46" s="15"/>
      <c r="B46" s="16"/>
      <c r="C46" s="17"/>
      <c r="D46" s="19"/>
      <c r="E46" s="18"/>
      <c r="F46" s="51"/>
      <c r="G46" s="11"/>
      <c r="H46" s="8"/>
      <c r="I46" s="10"/>
      <c r="J46" s="10"/>
    </row>
    <row r="47" spans="1:10" ht="22.5" customHeight="1">
      <c r="A47" s="34"/>
      <c r="B47" s="35"/>
      <c r="C47" s="36"/>
      <c r="D47" s="37"/>
      <c r="E47" s="38"/>
      <c r="F47" s="39"/>
      <c r="G47" s="39"/>
      <c r="H47" s="34"/>
      <c r="I47" s="40"/>
      <c r="J47" s="40"/>
    </row>
    <row r="48" ht="4.5" customHeight="1"/>
    <row r="49" spans="1:9" ht="17.25" customHeight="1">
      <c r="A49" s="4" t="s">
        <v>7</v>
      </c>
      <c r="E49" s="6" t="s">
        <v>20</v>
      </c>
      <c r="I49" s="6" t="s">
        <v>22</v>
      </c>
    </row>
    <row r="50" spans="1:9" ht="16.5" customHeight="1">
      <c r="A50" s="4" t="s">
        <v>8</v>
      </c>
      <c r="E50" s="12" t="s">
        <v>21</v>
      </c>
      <c r="I50" s="12" t="s">
        <v>21</v>
      </c>
    </row>
    <row r="51" ht="22.5" customHeight="1"/>
    <row r="52" ht="22.5" customHeight="1"/>
    <row r="53" ht="22.5" customHeight="1"/>
    <row r="54" ht="3.75" customHeight="1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L28" sqref="L28"/>
    </sheetView>
  </sheetViews>
  <sheetFormatPr defaultColWidth="8" defaultRowHeight="15"/>
  <cols>
    <col min="1" max="1" width="3.296875" style="4" customWidth="1"/>
    <col min="2" max="2" width="4.69921875" style="4" customWidth="1"/>
    <col min="3" max="3" width="13.69921875" style="4" customWidth="1"/>
    <col min="4" max="5" width="7.796875" style="4" customWidth="1"/>
    <col min="6" max="6" width="8.8984375" style="4" customWidth="1"/>
    <col min="7" max="7" width="5.09765625" style="4" customWidth="1"/>
    <col min="8" max="8" width="8.296875" style="4" customWidth="1"/>
    <col min="9" max="9" width="7.796875" style="4" customWidth="1"/>
    <col min="10" max="10" width="7" style="4" customWidth="1"/>
    <col min="11" max="16384" width="8" style="4" customWidth="1"/>
  </cols>
  <sheetData>
    <row r="1" spans="1:10" ht="18.75">
      <c r="A1" s="52" t="s">
        <v>187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" customHeight="1">
      <c r="A2" s="1" t="s">
        <v>190</v>
      </c>
      <c r="B2" s="2"/>
      <c r="C2" s="2"/>
      <c r="D2" s="3"/>
      <c r="E2" s="2"/>
      <c r="F2" s="2"/>
      <c r="G2" s="2"/>
      <c r="H2" s="2"/>
      <c r="I2" s="3"/>
      <c r="J2" s="2"/>
    </row>
    <row r="3" spans="1:10" ht="23.25" customHeight="1">
      <c r="A3" s="13" t="s">
        <v>189</v>
      </c>
      <c r="B3" s="2"/>
      <c r="C3" s="2"/>
      <c r="D3" s="3"/>
      <c r="E3" s="2"/>
      <c r="F3" s="2"/>
      <c r="G3" s="2"/>
      <c r="H3" s="14" t="s">
        <v>15</v>
      </c>
      <c r="I3" s="5" t="s">
        <v>50</v>
      </c>
      <c r="J3" s="6"/>
    </row>
    <row r="4" ht="1.5" customHeight="1">
      <c r="D4" s="6"/>
    </row>
    <row r="5" spans="1:10" s="7" customFormat="1" ht="32.25" customHeight="1">
      <c r="A5" s="48" t="s">
        <v>9</v>
      </c>
      <c r="B5" s="48" t="s">
        <v>1</v>
      </c>
      <c r="C5" s="49" t="s">
        <v>19</v>
      </c>
      <c r="D5" s="50" t="s">
        <v>3</v>
      </c>
      <c r="E5" s="48" t="s">
        <v>6</v>
      </c>
      <c r="F5" s="48" t="s">
        <v>5</v>
      </c>
      <c r="G5" s="48" t="s">
        <v>18</v>
      </c>
      <c r="H5" s="48" t="s">
        <v>25</v>
      </c>
      <c r="I5" s="48" t="s">
        <v>16</v>
      </c>
      <c r="J5" s="48" t="s">
        <v>17</v>
      </c>
    </row>
    <row r="6" spans="1:10" ht="22.5" customHeight="1">
      <c r="A6" s="41">
        <v>1</v>
      </c>
      <c r="B6" s="81">
        <v>34</v>
      </c>
      <c r="C6" s="78" t="str">
        <f>VLOOKUP(B6,KTK14,2,0)</f>
        <v>Nguyễn Thị</v>
      </c>
      <c r="D6" s="79" t="str">
        <f>VLOOKUP(B6,KTK14,3,0)</f>
        <v>Linh</v>
      </c>
      <c r="E6" s="87">
        <f>VLOOKUP(B6,KTK14,4,0)</f>
        <v>35806</v>
      </c>
      <c r="F6" s="83" t="str">
        <f>VLOOKUP(B6,KTK14,5,0)</f>
        <v>KTA</v>
      </c>
      <c r="G6" s="86"/>
      <c r="H6" s="46"/>
      <c r="I6" s="47"/>
      <c r="J6" s="47"/>
    </row>
    <row r="7" spans="1:10" ht="22.5" customHeight="1">
      <c r="A7" s="15">
        <v>2</v>
      </c>
      <c r="B7" s="16">
        <v>35</v>
      </c>
      <c r="C7" s="17" t="str">
        <f>VLOOKUP(B7,KTK14,2,0)</f>
        <v>Vương Thị</v>
      </c>
      <c r="D7" s="85" t="str">
        <f>VLOOKUP(B7,KTK14,3,0)</f>
        <v>Hòa</v>
      </c>
      <c r="E7" s="9">
        <f>VLOOKUP(B7,KTK14,4,0)</f>
        <v>36825</v>
      </c>
      <c r="F7" s="84" t="str">
        <f>VLOOKUP(B7,KTK14,5,0)</f>
        <v>KTB</v>
      </c>
      <c r="G7" s="11"/>
      <c r="H7" s="8"/>
      <c r="I7" s="10"/>
      <c r="J7" s="10"/>
    </row>
    <row r="8" spans="1:10" ht="22.5" customHeight="1">
      <c r="A8" s="15">
        <v>3</v>
      </c>
      <c r="B8" s="16">
        <v>36</v>
      </c>
      <c r="C8" s="17" t="str">
        <f>VLOOKUP(B8,KTK14,2,0)</f>
        <v>Ưng Thị</v>
      </c>
      <c r="D8" s="85" t="str">
        <f>VLOOKUP(B8,KTK14,3,0)</f>
        <v>Nga</v>
      </c>
      <c r="E8" s="9">
        <f>VLOOKUP(B8,KTK14,4,0)</f>
        <v>36678</v>
      </c>
      <c r="F8" s="84" t="str">
        <f>VLOOKUP(B8,KTK14,5,0)</f>
        <v>KTC</v>
      </c>
      <c r="G8" s="11"/>
      <c r="H8" s="8"/>
      <c r="I8" s="10"/>
      <c r="J8" s="10"/>
    </row>
    <row r="9" spans="1:10" ht="22.5" customHeight="1">
      <c r="A9" s="15">
        <v>4</v>
      </c>
      <c r="B9" s="16">
        <v>37</v>
      </c>
      <c r="C9" s="17" t="str">
        <f>VLOOKUP(B9,KTK14,2,0)</f>
        <v>Trần Thị</v>
      </c>
      <c r="D9" s="85" t="str">
        <f>VLOOKUP(B9,KTK14,3,0)</f>
        <v>Loan</v>
      </c>
      <c r="E9" s="9">
        <f>VLOOKUP(B9,KTK14,4,0)</f>
        <v>36757</v>
      </c>
      <c r="F9" s="84" t="str">
        <f>VLOOKUP(B9,KTK14,5,0)</f>
        <v>KTA</v>
      </c>
      <c r="G9" s="11"/>
      <c r="H9" s="8"/>
      <c r="I9" s="10"/>
      <c r="J9" s="10"/>
    </row>
    <row r="10" spans="1:10" ht="22.5" customHeight="1">
      <c r="A10" s="15">
        <v>5</v>
      </c>
      <c r="B10" s="16">
        <v>38</v>
      </c>
      <c r="C10" s="17" t="str">
        <f>VLOOKUP(B10,KTK14,2,0)</f>
        <v>Nguyễn Thị</v>
      </c>
      <c r="D10" s="85" t="str">
        <f>VLOOKUP(B10,KTK14,3,0)</f>
        <v>Huệ</v>
      </c>
      <c r="E10" s="9">
        <f>VLOOKUP(B10,KTK14,4,0)</f>
        <v>36534</v>
      </c>
      <c r="F10" s="84" t="str">
        <f>VLOOKUP(B10,KTK14,5,0)</f>
        <v>KTB</v>
      </c>
      <c r="G10" s="11"/>
      <c r="H10" s="8"/>
      <c r="I10" s="10"/>
      <c r="J10" s="10"/>
    </row>
    <row r="11" spans="1:10" ht="22.5" customHeight="1">
      <c r="A11" s="15">
        <v>6</v>
      </c>
      <c r="B11" s="16">
        <v>39</v>
      </c>
      <c r="C11" s="17" t="str">
        <f>VLOOKUP(B11,KTK14,2,0)</f>
        <v>Nguyễn Thị Bích</v>
      </c>
      <c r="D11" s="85" t="str">
        <f>VLOOKUP(B11,KTK14,3,0)</f>
        <v>Ngọc</v>
      </c>
      <c r="E11" s="9">
        <f>VLOOKUP(B11,KTK14,4,0)</f>
        <v>36620</v>
      </c>
      <c r="F11" s="84" t="str">
        <f>VLOOKUP(B11,KTK14,5,0)</f>
        <v>KTC</v>
      </c>
      <c r="G11" s="11"/>
      <c r="H11" s="8"/>
      <c r="I11" s="10"/>
      <c r="J11" s="10"/>
    </row>
    <row r="12" spans="1:10" ht="22.5" customHeight="1">
      <c r="A12" s="15">
        <v>7</v>
      </c>
      <c r="B12" s="16">
        <v>40</v>
      </c>
      <c r="C12" s="17" t="str">
        <f>VLOOKUP(B12,KTK14,2,0)</f>
        <v>Trần Thị</v>
      </c>
      <c r="D12" s="85" t="str">
        <f>VLOOKUP(B12,KTK14,3,0)</f>
        <v>Lộc</v>
      </c>
      <c r="E12" s="9">
        <f>VLOOKUP(B12,KTK14,4,0)</f>
        <v>36825</v>
      </c>
      <c r="F12" s="84" t="str">
        <f>VLOOKUP(B12,KTK14,5,0)</f>
        <v>KTA</v>
      </c>
      <c r="G12" s="11"/>
      <c r="H12" s="8"/>
      <c r="I12" s="10"/>
      <c r="J12" s="10"/>
    </row>
    <row r="13" spans="1:10" ht="22.5" customHeight="1">
      <c r="A13" s="15">
        <v>8</v>
      </c>
      <c r="B13" s="16">
        <v>41</v>
      </c>
      <c r="C13" s="17" t="str">
        <f>VLOOKUP(B13,KTK14,2,0)</f>
        <v>Nguyễn Thị Hồng </v>
      </c>
      <c r="D13" s="85" t="str">
        <f>VLOOKUP(B13,KTK14,3,0)</f>
        <v>Huệ</v>
      </c>
      <c r="E13" s="9">
        <f>VLOOKUP(B13,KTK14,4,0)</f>
        <v>36669</v>
      </c>
      <c r="F13" s="84" t="str">
        <f>VLOOKUP(B13,KTK14,5,0)</f>
        <v>KTB</v>
      </c>
      <c r="G13" s="11"/>
      <c r="H13" s="8"/>
      <c r="I13" s="10"/>
      <c r="J13" s="10"/>
    </row>
    <row r="14" spans="1:10" ht="22.5" customHeight="1">
      <c r="A14" s="15">
        <v>9</v>
      </c>
      <c r="B14" s="16">
        <v>42</v>
      </c>
      <c r="C14" s="17" t="str">
        <f>VLOOKUP(B14,KTK14,2,0)</f>
        <v>Nguyễn Thị Kim</v>
      </c>
      <c r="D14" s="85" t="str">
        <f>VLOOKUP(B14,KTK14,3,0)</f>
        <v>Oanh</v>
      </c>
      <c r="E14" s="9">
        <f>VLOOKUP(B14,KTK14,4,0)</f>
        <v>36717</v>
      </c>
      <c r="F14" s="84" t="str">
        <f>VLOOKUP(B14,KTK14,5,0)</f>
        <v>KTC</v>
      </c>
      <c r="G14" s="11"/>
      <c r="H14" s="8"/>
      <c r="I14" s="10"/>
      <c r="J14" s="10"/>
    </row>
    <row r="15" spans="1:10" ht="22.5" customHeight="1">
      <c r="A15" s="15">
        <v>10</v>
      </c>
      <c r="B15" s="16">
        <v>43</v>
      </c>
      <c r="C15" s="17" t="str">
        <f>VLOOKUP(B15,KTK14,2,0)</f>
        <v>Nguyễn Thị</v>
      </c>
      <c r="D15" s="85" t="str">
        <f>VLOOKUP(B15,KTK14,3,0)</f>
        <v>Mai</v>
      </c>
      <c r="E15" s="9">
        <f>VLOOKUP(B15,KTK14,4,0)</f>
        <v>34772</v>
      </c>
      <c r="F15" s="84" t="str">
        <f>VLOOKUP(B15,KTK14,5,0)</f>
        <v>KTA</v>
      </c>
      <c r="G15" s="11"/>
      <c r="H15" s="8"/>
      <c r="I15" s="10"/>
      <c r="J15" s="10"/>
    </row>
    <row r="16" spans="1:10" ht="22.5" customHeight="1">
      <c r="A16" s="15">
        <v>11</v>
      </c>
      <c r="B16" s="16">
        <v>44</v>
      </c>
      <c r="C16" s="17" t="str">
        <f>VLOOKUP(B16,KTK14,2,0)</f>
        <v>Nguyễn Thị</v>
      </c>
      <c r="D16" s="85" t="str">
        <f>VLOOKUP(B16,KTK14,3,0)</f>
        <v>Hương</v>
      </c>
      <c r="E16" s="9">
        <f>VLOOKUP(B16,KTK14,4,0)</f>
        <v>36453</v>
      </c>
      <c r="F16" s="84" t="str">
        <f>VLOOKUP(B16,KTK14,5,0)</f>
        <v>KTB</v>
      </c>
      <c r="G16" s="11"/>
      <c r="H16" s="8"/>
      <c r="I16" s="10"/>
      <c r="J16" s="10"/>
    </row>
    <row r="17" spans="1:10" ht="22.5" customHeight="1">
      <c r="A17" s="15">
        <v>12</v>
      </c>
      <c r="B17" s="16">
        <v>45</v>
      </c>
      <c r="C17" s="17" t="str">
        <f>VLOOKUP(B17,KTK14,2,0)</f>
        <v>Lê Ngọc</v>
      </c>
      <c r="D17" s="85" t="str">
        <f>VLOOKUP(B17,KTK14,3,0)</f>
        <v>Sâm</v>
      </c>
      <c r="E17" s="9">
        <f>VLOOKUP(B17,KTK14,4,0)</f>
        <v>36084</v>
      </c>
      <c r="F17" s="84" t="str">
        <f>VLOOKUP(B17,KTK14,5,0)</f>
        <v>KTC</v>
      </c>
      <c r="G17" s="11"/>
      <c r="H17" s="8"/>
      <c r="I17" s="10"/>
      <c r="J17" s="10"/>
    </row>
    <row r="18" spans="1:10" ht="22.5" customHeight="1">
      <c r="A18" s="15"/>
      <c r="B18" s="16"/>
      <c r="C18" s="17"/>
      <c r="D18" s="85"/>
      <c r="E18" s="9"/>
      <c r="F18" s="84"/>
      <c r="G18" s="11"/>
      <c r="H18" s="8"/>
      <c r="I18" s="10"/>
      <c r="J18" s="10"/>
    </row>
    <row r="19" spans="1:10" ht="22.5" customHeight="1">
      <c r="A19" s="15"/>
      <c r="B19" s="16"/>
      <c r="C19" s="17"/>
      <c r="D19" s="85"/>
      <c r="E19" s="9"/>
      <c r="F19" s="84"/>
      <c r="G19" s="11"/>
      <c r="H19" s="8"/>
      <c r="I19" s="10"/>
      <c r="J19" s="10"/>
    </row>
    <row r="20" spans="1:10" ht="22.5" customHeight="1">
      <c r="A20" s="15"/>
      <c r="B20" s="16"/>
      <c r="C20" s="17"/>
      <c r="D20" s="85"/>
      <c r="E20" s="9"/>
      <c r="F20" s="84"/>
      <c r="G20" s="11"/>
      <c r="H20" s="8"/>
      <c r="I20" s="10"/>
      <c r="J20" s="10"/>
    </row>
    <row r="21" spans="1:10" ht="22.5" customHeight="1">
      <c r="A21" s="15"/>
      <c r="B21" s="16"/>
      <c r="C21" s="17"/>
      <c r="D21" s="85"/>
      <c r="E21" s="9"/>
      <c r="F21" s="84"/>
      <c r="G21" s="11"/>
      <c r="H21" s="8"/>
      <c r="I21" s="10"/>
      <c r="J21" s="10"/>
    </row>
    <row r="22" spans="1:10" ht="22.5" customHeight="1">
      <c r="A22" s="15"/>
      <c r="B22" s="16"/>
      <c r="C22" s="17"/>
      <c r="D22" s="85"/>
      <c r="E22" s="18"/>
      <c r="F22" s="84"/>
      <c r="G22" s="11"/>
      <c r="H22" s="8"/>
      <c r="I22" s="10"/>
      <c r="J22" s="10"/>
    </row>
    <row r="23" spans="1:10" ht="22.5" customHeight="1">
      <c r="A23" s="15"/>
      <c r="B23" s="16"/>
      <c r="C23" s="17"/>
      <c r="D23" s="85"/>
      <c r="E23" s="18"/>
      <c r="F23" s="84"/>
      <c r="G23" s="11"/>
      <c r="H23" s="8"/>
      <c r="I23" s="10"/>
      <c r="J23" s="10"/>
    </row>
    <row r="24" spans="1:10" ht="22.5" customHeight="1">
      <c r="A24" s="15"/>
      <c r="B24" s="16"/>
      <c r="C24" s="17"/>
      <c r="D24" s="85"/>
      <c r="E24" s="18"/>
      <c r="F24" s="84"/>
      <c r="G24" s="11"/>
      <c r="H24" s="8"/>
      <c r="I24" s="10"/>
      <c r="J24" s="10"/>
    </row>
    <row r="25" spans="1:10" ht="22.5" customHeight="1">
      <c r="A25" s="15"/>
      <c r="B25" s="16"/>
      <c r="C25" s="17"/>
      <c r="D25" s="85"/>
      <c r="E25" s="18"/>
      <c r="F25" s="84"/>
      <c r="G25" s="11"/>
      <c r="H25" s="8"/>
      <c r="I25" s="10"/>
      <c r="J25" s="10"/>
    </row>
    <row r="26" spans="1:10" ht="22.5" customHeight="1">
      <c r="A26" s="15"/>
      <c r="B26" s="16"/>
      <c r="C26" s="17"/>
      <c r="D26" s="85"/>
      <c r="E26" s="18"/>
      <c r="F26" s="84"/>
      <c r="G26" s="11"/>
      <c r="H26" s="8"/>
      <c r="I26" s="10"/>
      <c r="J26" s="10"/>
    </row>
    <row r="27" spans="1:10" ht="22.5" customHeight="1">
      <c r="A27" s="15"/>
      <c r="B27" s="16"/>
      <c r="C27" s="17"/>
      <c r="D27" s="85"/>
      <c r="E27" s="18"/>
      <c r="F27" s="84"/>
      <c r="G27" s="11"/>
      <c r="H27" s="8"/>
      <c r="I27" s="10"/>
      <c r="J27" s="10"/>
    </row>
    <row r="28" spans="1:10" ht="22.5" customHeight="1">
      <c r="A28" s="15"/>
      <c r="B28" s="16"/>
      <c r="C28" s="17"/>
      <c r="D28" s="19"/>
      <c r="E28" s="18"/>
      <c r="F28" s="51"/>
      <c r="G28" s="11"/>
      <c r="H28" s="8"/>
      <c r="I28" s="10"/>
      <c r="J28" s="10"/>
    </row>
    <row r="29" spans="1:10" ht="22.5" customHeight="1">
      <c r="A29" s="34"/>
      <c r="B29" s="35"/>
      <c r="C29" s="36"/>
      <c r="D29" s="37"/>
      <c r="E29" s="38"/>
      <c r="F29" s="39"/>
      <c r="G29" s="39"/>
      <c r="H29" s="34"/>
      <c r="I29" s="40"/>
      <c r="J29" s="40"/>
    </row>
    <row r="30" ht="4.5" customHeight="1"/>
    <row r="31" spans="1:9" ht="17.25" customHeight="1">
      <c r="A31" s="4" t="s">
        <v>7</v>
      </c>
      <c r="E31" s="6" t="s">
        <v>20</v>
      </c>
      <c r="I31" s="6" t="s">
        <v>22</v>
      </c>
    </row>
    <row r="32" spans="1:9" ht="16.5" customHeight="1">
      <c r="A32" s="4" t="s">
        <v>8</v>
      </c>
      <c r="E32" s="12" t="s">
        <v>21</v>
      </c>
      <c r="I32" s="12" t="s">
        <v>21</v>
      </c>
    </row>
    <row r="33" ht="22.5" customHeight="1"/>
    <row r="34" ht="22.5" customHeight="1"/>
    <row r="35" ht="22.5" customHeight="1"/>
    <row r="36" ht="3.75" customHeight="1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G22" sqref="G22"/>
    </sheetView>
  </sheetViews>
  <sheetFormatPr defaultColWidth="8" defaultRowHeight="15"/>
  <cols>
    <col min="1" max="1" width="3.296875" style="4" customWidth="1"/>
    <col min="2" max="2" width="4.69921875" style="4" customWidth="1"/>
    <col min="3" max="3" width="13.69921875" style="4" customWidth="1"/>
    <col min="4" max="5" width="7.796875" style="4" customWidth="1"/>
    <col min="6" max="6" width="8.8984375" style="4" customWidth="1"/>
    <col min="7" max="7" width="5.09765625" style="4" customWidth="1"/>
    <col min="8" max="8" width="8.296875" style="4" customWidth="1"/>
    <col min="9" max="9" width="7.796875" style="4" customWidth="1"/>
    <col min="10" max="10" width="7" style="4" customWidth="1"/>
    <col min="11" max="16384" width="8" style="4" customWidth="1"/>
  </cols>
  <sheetData>
    <row r="1" spans="1:10" ht="18.75">
      <c r="A1" s="52" t="s">
        <v>187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" customHeight="1">
      <c r="A2" s="1" t="s">
        <v>190</v>
      </c>
      <c r="B2" s="2"/>
      <c r="C2" s="2"/>
      <c r="D2" s="3"/>
      <c r="E2" s="2"/>
      <c r="F2" s="2"/>
      <c r="G2" s="2"/>
      <c r="H2" s="2"/>
      <c r="I2" s="3"/>
      <c r="J2" s="2"/>
    </row>
    <row r="3" spans="1:10" ht="23.25" customHeight="1">
      <c r="A3" s="13" t="s">
        <v>189</v>
      </c>
      <c r="B3" s="2"/>
      <c r="C3" s="2"/>
      <c r="D3" s="3"/>
      <c r="E3" s="2"/>
      <c r="F3" s="2"/>
      <c r="G3" s="2"/>
      <c r="H3" s="14" t="s">
        <v>15</v>
      </c>
      <c r="I3" s="5" t="s">
        <v>50</v>
      </c>
      <c r="J3" s="6"/>
    </row>
    <row r="4" ht="1.5" customHeight="1">
      <c r="D4" s="6"/>
    </row>
    <row r="5" spans="1:10" s="7" customFormat="1" ht="32.25" customHeight="1">
      <c r="A5" s="48" t="s">
        <v>9</v>
      </c>
      <c r="B5" s="48" t="s">
        <v>1</v>
      </c>
      <c r="C5" s="49" t="s">
        <v>19</v>
      </c>
      <c r="D5" s="50" t="s">
        <v>3</v>
      </c>
      <c r="E5" s="48" t="s">
        <v>6</v>
      </c>
      <c r="F5" s="48" t="s">
        <v>5</v>
      </c>
      <c r="G5" s="48" t="s">
        <v>18</v>
      </c>
      <c r="H5" s="48" t="s">
        <v>25</v>
      </c>
      <c r="I5" s="48" t="s">
        <v>16</v>
      </c>
      <c r="J5" s="48" t="s">
        <v>17</v>
      </c>
    </row>
    <row r="6" spans="1:10" ht="22.5" customHeight="1">
      <c r="A6" s="41">
        <v>1</v>
      </c>
      <c r="B6" s="81">
        <v>1</v>
      </c>
      <c r="C6" s="78" t="str">
        <f>VLOOKUP(B6,KTK14,2,0)</f>
        <v>Vũ Thị Thùy</v>
      </c>
      <c r="D6" s="79" t="str">
        <f>VLOOKUP(B6,KTK14,3,0)</f>
        <v>Dung</v>
      </c>
      <c r="E6" s="87">
        <f>VLOOKUP(B6,KTK14,4,0)</f>
        <v>36649</v>
      </c>
      <c r="F6" s="83" t="str">
        <f>VLOOKUP(B6,KTK14,5,0)</f>
        <v>KTA</v>
      </c>
      <c r="G6" s="46"/>
      <c r="H6" s="46"/>
      <c r="I6" s="47"/>
      <c r="J6" s="47"/>
    </row>
    <row r="7" spans="1:10" ht="22.5" customHeight="1">
      <c r="A7" s="15">
        <v>2</v>
      </c>
      <c r="B7" s="16">
        <v>2</v>
      </c>
      <c r="C7" s="17" t="str">
        <f>VLOOKUP(B7,KTK14,2,0)</f>
        <v>Đỗ Thị Lan</v>
      </c>
      <c r="D7" s="85" t="str">
        <f>VLOOKUP(B7,KTK14,3,0)</f>
        <v>Anh</v>
      </c>
      <c r="E7" s="9">
        <f>VLOOKUP(B7,KTK14,4,0)</f>
        <v>36579</v>
      </c>
      <c r="F7" s="84" t="str">
        <f>VLOOKUP(B7,KTK14,5,0)</f>
        <v>KTB</v>
      </c>
      <c r="G7" s="11"/>
      <c r="H7" s="8"/>
      <c r="I7" s="10"/>
      <c r="J7" s="10"/>
    </row>
    <row r="8" spans="1:10" ht="22.5" customHeight="1">
      <c r="A8" s="15">
        <v>3</v>
      </c>
      <c r="B8" s="16">
        <v>3</v>
      </c>
      <c r="C8" s="17" t="str">
        <f>VLOOKUP(B8,KTK14,2,0)</f>
        <v>Lại Thị Thúy</v>
      </c>
      <c r="D8" s="85" t="str">
        <f>VLOOKUP(B8,KTK14,3,0)</f>
        <v>Anh</v>
      </c>
      <c r="E8" s="9">
        <f>VLOOKUP(B8,KTK14,4,0)</f>
        <v>35251</v>
      </c>
      <c r="F8" s="84" t="str">
        <f>VLOOKUP(B8,KTK14,5,0)</f>
        <v>KTC</v>
      </c>
      <c r="G8" s="11"/>
      <c r="H8" s="8"/>
      <c r="I8" s="10"/>
      <c r="J8" s="10"/>
    </row>
    <row r="9" spans="1:10" ht="22.5" customHeight="1">
      <c r="A9" s="15">
        <v>4</v>
      </c>
      <c r="B9" s="16">
        <v>4</v>
      </c>
      <c r="C9" s="17" t="str">
        <f>VLOOKUP(B9,KTK14,2,0)</f>
        <v>Nguyễn Thị</v>
      </c>
      <c r="D9" s="85" t="str">
        <f>VLOOKUP(B9,KTK14,3,0)</f>
        <v>Duyên</v>
      </c>
      <c r="E9" s="9">
        <f>VLOOKUP(B9,KTK14,4,0)</f>
        <v>35406</v>
      </c>
      <c r="F9" s="84" t="str">
        <f>VLOOKUP(B9,KTK14,5,0)</f>
        <v>KTA</v>
      </c>
      <c r="G9" s="11"/>
      <c r="H9" s="8"/>
      <c r="I9" s="10"/>
      <c r="J9" s="10"/>
    </row>
    <row r="10" spans="1:10" ht="22.5" customHeight="1">
      <c r="A10" s="15">
        <v>5</v>
      </c>
      <c r="B10" s="16">
        <v>5</v>
      </c>
      <c r="C10" s="17" t="str">
        <f>VLOOKUP(B10,KTK14,2,0)</f>
        <v>Ngô Thị Mai</v>
      </c>
      <c r="D10" s="85" t="str">
        <f>VLOOKUP(B10,KTK14,3,0)</f>
        <v>Anh</v>
      </c>
      <c r="E10" s="9">
        <f>VLOOKUP(B10,KTK14,4,0)</f>
        <v>36851</v>
      </c>
      <c r="F10" s="84" t="str">
        <f>VLOOKUP(B10,KTK14,5,0)</f>
        <v>KTB</v>
      </c>
      <c r="G10" s="11"/>
      <c r="H10" s="8"/>
      <c r="I10" s="10"/>
      <c r="J10" s="10"/>
    </row>
    <row r="11" spans="1:10" ht="22.5" customHeight="1">
      <c r="A11" s="15">
        <v>6</v>
      </c>
      <c r="B11" s="16">
        <v>6</v>
      </c>
      <c r="C11" s="17" t="str">
        <f>VLOOKUP(B11,KTK14,2,0)</f>
        <v>Nguyễn Thị Thùy</v>
      </c>
      <c r="D11" s="85" t="str">
        <f>VLOOKUP(B11,KTK14,3,0)</f>
        <v>Dương</v>
      </c>
      <c r="E11" s="9">
        <f>VLOOKUP(B11,KTK14,4,0)</f>
        <v>35966</v>
      </c>
      <c r="F11" s="84" t="str">
        <f>VLOOKUP(B11,KTK14,5,0)</f>
        <v>KTC</v>
      </c>
      <c r="G11" s="11"/>
      <c r="H11" s="8"/>
      <c r="I11" s="10"/>
      <c r="J11" s="10"/>
    </row>
    <row r="12" spans="1:10" ht="22.5" customHeight="1">
      <c r="A12" s="15">
        <v>7</v>
      </c>
      <c r="B12" s="16">
        <v>7</v>
      </c>
      <c r="C12" s="17" t="str">
        <f>VLOOKUP(B12,KTK14,2,0)</f>
        <v>Đỗ Thiện</v>
      </c>
      <c r="D12" s="85" t="str">
        <f>VLOOKUP(B12,KTK14,3,0)</f>
        <v>Độ</v>
      </c>
      <c r="E12" s="9">
        <f>VLOOKUP(B12,KTK14,4,0)</f>
        <v>36335</v>
      </c>
      <c r="F12" s="84" t="str">
        <f>VLOOKUP(B12,KTK14,5,0)</f>
        <v>KTA</v>
      </c>
      <c r="G12" s="11"/>
      <c r="H12" s="8"/>
      <c r="I12" s="10"/>
      <c r="J12" s="10"/>
    </row>
    <row r="13" spans="1:10" ht="22.5" customHeight="1">
      <c r="A13" s="15">
        <v>8</v>
      </c>
      <c r="B13" s="16">
        <v>8</v>
      </c>
      <c r="C13" s="17" t="str">
        <f>VLOOKUP(B13,KTK14,2,0)</f>
        <v>Trần Phương</v>
      </c>
      <c r="D13" s="85" t="str">
        <f>VLOOKUP(B13,KTK14,3,0)</f>
        <v>Anh</v>
      </c>
      <c r="E13" s="9">
        <f>VLOOKUP(B13,KTK14,4,0)</f>
        <v>36876</v>
      </c>
      <c r="F13" s="84" t="str">
        <f>VLOOKUP(B13,KTK14,5,0)</f>
        <v>KTB</v>
      </c>
      <c r="G13" s="11"/>
      <c r="H13" s="8"/>
      <c r="I13" s="10"/>
      <c r="J13" s="10"/>
    </row>
    <row r="14" spans="1:10" ht="22.5" customHeight="1">
      <c r="A14" s="15">
        <v>9</v>
      </c>
      <c r="B14" s="16">
        <v>9</v>
      </c>
      <c r="C14" s="17" t="str">
        <f>VLOOKUP(B14,KTK14,2,0)</f>
        <v>Nguyễn Thị</v>
      </c>
      <c r="D14" s="85" t="str">
        <f>VLOOKUP(B14,KTK14,3,0)</f>
        <v>Hà</v>
      </c>
      <c r="E14" s="9">
        <f>VLOOKUP(B14,KTK14,4,0)</f>
        <v>36810</v>
      </c>
      <c r="F14" s="84" t="str">
        <f>VLOOKUP(B14,KTK14,5,0)</f>
        <v>KTC</v>
      </c>
      <c r="G14" s="11"/>
      <c r="H14" s="8"/>
      <c r="I14" s="10"/>
      <c r="J14" s="10"/>
    </row>
    <row r="15" spans="1:10" ht="22.5" customHeight="1">
      <c r="A15" s="15">
        <v>10</v>
      </c>
      <c r="B15" s="16">
        <v>10</v>
      </c>
      <c r="C15" s="17" t="str">
        <f>VLOOKUP(B15,KTK14,2,0)</f>
        <v>Đoàn Thị</v>
      </c>
      <c r="D15" s="85" t="str">
        <f>VLOOKUP(B15,KTK14,3,0)</f>
        <v>Giang</v>
      </c>
      <c r="E15" s="9">
        <f>VLOOKUP(B15,KTK14,4,0)</f>
        <v>36864</v>
      </c>
      <c r="F15" s="84" t="str">
        <f>VLOOKUP(B15,KTK14,5,0)</f>
        <v>KTA</v>
      </c>
      <c r="G15" s="11"/>
      <c r="H15" s="8"/>
      <c r="I15" s="10"/>
      <c r="J15" s="10"/>
    </row>
    <row r="16" spans="1:10" ht="22.5" customHeight="1">
      <c r="A16" s="15">
        <v>11</v>
      </c>
      <c r="B16" s="16">
        <v>11</v>
      </c>
      <c r="C16" s="17" t="str">
        <f>VLOOKUP(B16,KTK14,2,0)</f>
        <v>Trần Thị Ngọc</v>
      </c>
      <c r="D16" s="85" t="str">
        <f>VLOOKUP(B16,KTK14,3,0)</f>
        <v>Anh</v>
      </c>
      <c r="E16" s="9">
        <f>VLOOKUP(B16,KTK14,4,0)</f>
        <v>36762</v>
      </c>
      <c r="F16" s="84" t="str">
        <f>VLOOKUP(B16,KTK14,5,0)</f>
        <v>KTB</v>
      </c>
      <c r="G16" s="11"/>
      <c r="H16" s="8"/>
      <c r="I16" s="10"/>
      <c r="J16" s="10"/>
    </row>
    <row r="17" spans="1:10" ht="22.5" customHeight="1">
      <c r="A17" s="15">
        <v>12</v>
      </c>
      <c r="B17" s="16">
        <v>12</v>
      </c>
      <c r="C17" s="17" t="str">
        <f>VLOOKUP(B17,KTK14,2,0)</f>
        <v>Nguyễn Thị </v>
      </c>
      <c r="D17" s="85" t="str">
        <f>VLOOKUP(B17,KTK14,3,0)</f>
        <v>Hảo</v>
      </c>
      <c r="E17" s="9">
        <f>VLOOKUP(B17,KTK14,4,0)</f>
        <v>36824</v>
      </c>
      <c r="F17" s="84" t="str">
        <f>VLOOKUP(B17,KTK14,5,0)</f>
        <v>KTC</v>
      </c>
      <c r="G17" s="11"/>
      <c r="H17" s="8"/>
      <c r="I17" s="10"/>
      <c r="J17" s="10"/>
    </row>
    <row r="18" spans="1:10" ht="22.5" customHeight="1">
      <c r="A18" s="15">
        <v>13</v>
      </c>
      <c r="B18" s="16">
        <v>13</v>
      </c>
      <c r="C18" s="17" t="str">
        <f>VLOOKUP(B18,KTK14,2,0)</f>
        <v>Nguyễn Thị Hải</v>
      </c>
      <c r="D18" s="85" t="str">
        <f>VLOOKUP(B18,KTK14,3,0)</f>
        <v>Hà</v>
      </c>
      <c r="E18" s="9">
        <f>VLOOKUP(B18,KTK14,4,0)</f>
        <v>36728</v>
      </c>
      <c r="F18" s="84" t="str">
        <f>VLOOKUP(B18,KTK14,5,0)</f>
        <v>KTA</v>
      </c>
      <c r="G18" s="11"/>
      <c r="H18" s="8"/>
      <c r="I18" s="10"/>
      <c r="J18" s="10"/>
    </row>
    <row r="19" spans="1:10" ht="22.5" customHeight="1">
      <c r="A19" s="15">
        <v>14</v>
      </c>
      <c r="B19" s="16">
        <v>14</v>
      </c>
      <c r="C19" s="17" t="str">
        <f>VLOOKUP(B19,KTK14,2,0)</f>
        <v>Đoàn Thị Ngọc</v>
      </c>
      <c r="D19" s="85" t="str">
        <f>VLOOKUP(B19,KTK14,3,0)</f>
        <v>Bích</v>
      </c>
      <c r="E19" s="9">
        <f>VLOOKUP(B19,KTK14,4,0)</f>
        <v>36628</v>
      </c>
      <c r="F19" s="84" t="str">
        <f>VLOOKUP(B19,KTK14,5,0)</f>
        <v>KTB</v>
      </c>
      <c r="G19" s="11"/>
      <c r="H19" s="8"/>
      <c r="I19" s="10"/>
      <c r="J19" s="10"/>
    </row>
    <row r="20" spans="1:10" ht="22.5" customHeight="1">
      <c r="A20" s="15">
        <v>15</v>
      </c>
      <c r="B20" s="16">
        <v>15</v>
      </c>
      <c r="C20" s="17" t="str">
        <f>VLOOKUP(B20,KTK14,2,0)</f>
        <v>Nguyễn Thị</v>
      </c>
      <c r="D20" s="85" t="str">
        <f>VLOOKUP(B20,KTK14,3,0)</f>
        <v>Hoa</v>
      </c>
      <c r="E20" s="9">
        <f>VLOOKUP(B20,KTK14,4,0)</f>
        <v>36611</v>
      </c>
      <c r="F20" s="84" t="str">
        <f>VLOOKUP(B20,KTK14,5,0)</f>
        <v>KTC</v>
      </c>
      <c r="G20" s="11"/>
      <c r="H20" s="8"/>
      <c r="I20" s="10"/>
      <c r="J20" s="10"/>
    </row>
    <row r="21" spans="1:10" ht="22.5" customHeight="1">
      <c r="A21" s="15">
        <v>16</v>
      </c>
      <c r="B21" s="16">
        <v>16</v>
      </c>
      <c r="C21" s="17" t="str">
        <f>VLOOKUP(B21,KTK14,2,0)</f>
        <v>Nguyễn Thị </v>
      </c>
      <c r="D21" s="85" t="str">
        <f>VLOOKUP(B21,KTK14,3,0)</f>
        <v>Hải</v>
      </c>
      <c r="E21" s="9">
        <f>VLOOKUP(B21,KTK14,4,0)</f>
        <v>36163</v>
      </c>
      <c r="F21" s="84" t="str">
        <f>VLOOKUP(B21,KTK14,5,0)</f>
        <v>KTA</v>
      </c>
      <c r="G21" s="11"/>
      <c r="H21" s="8"/>
      <c r="I21" s="10"/>
      <c r="J21" s="10"/>
    </row>
    <row r="22" spans="1:10" ht="22.5" customHeight="1">
      <c r="A22" s="15">
        <v>17</v>
      </c>
      <c r="B22" s="16">
        <v>17</v>
      </c>
      <c r="C22" s="17" t="str">
        <f>VLOOKUP(B22,KTK14,2,0)</f>
        <v>Nguyễn Lan </v>
      </c>
      <c r="D22" s="85" t="str">
        <f>VLOOKUP(B22,KTK14,3,0)</f>
        <v>Chi</v>
      </c>
      <c r="E22" s="9">
        <f>VLOOKUP(B22,KTK14,4,0)</f>
        <v>36699</v>
      </c>
      <c r="F22" s="84" t="str">
        <f>VLOOKUP(B22,KTK14,5,0)</f>
        <v>KTB</v>
      </c>
      <c r="G22" s="11"/>
      <c r="H22" s="8"/>
      <c r="I22" s="10"/>
      <c r="J22" s="10"/>
    </row>
    <row r="23" spans="1:10" ht="22.5" customHeight="1">
      <c r="A23" s="15">
        <v>18</v>
      </c>
      <c r="B23" s="16">
        <v>18</v>
      </c>
      <c r="C23" s="17" t="str">
        <f>VLOOKUP(B23,KTK14,2,0)</f>
        <v>Nguyễn Thị lan</v>
      </c>
      <c r="D23" s="85" t="str">
        <f>VLOOKUP(B23,KTK14,3,0)</f>
        <v>Hương</v>
      </c>
      <c r="E23" s="9" t="str">
        <f>VLOOKUP(B23,KTK14,4,0)</f>
        <v>25/12/2000</v>
      </c>
      <c r="F23" s="84" t="str">
        <f>VLOOKUP(B23,KTK14,5,0)</f>
        <v>KTC</v>
      </c>
      <c r="G23" s="11"/>
      <c r="H23" s="8"/>
      <c r="I23" s="10"/>
      <c r="J23" s="10"/>
    </row>
    <row r="24" spans="1:10" ht="22.5" customHeight="1">
      <c r="A24" s="15">
        <v>19</v>
      </c>
      <c r="B24" s="16">
        <v>19</v>
      </c>
      <c r="C24" s="17" t="str">
        <f>VLOOKUP(B24,KTK14,2,0)</f>
        <v>Nguyễn Thị Khánh</v>
      </c>
      <c r="D24" s="85" t="str">
        <f>VLOOKUP(B24,KTK14,3,0)</f>
        <v>Hòa</v>
      </c>
      <c r="E24" s="9">
        <f>VLOOKUP(B24,KTK14,4,0)</f>
        <v>36086</v>
      </c>
      <c r="F24" s="84" t="str">
        <f>VLOOKUP(B24,KTK14,5,0)</f>
        <v>KTA</v>
      </c>
      <c r="G24" s="11"/>
      <c r="H24" s="8"/>
      <c r="I24" s="10"/>
      <c r="J24" s="10"/>
    </row>
    <row r="25" spans="1:10" ht="22.5" customHeight="1">
      <c r="A25" s="15">
        <v>20</v>
      </c>
      <c r="B25" s="16">
        <v>20</v>
      </c>
      <c r="C25" s="17" t="str">
        <f>VLOOKUP(B25,KTK14,2,0)</f>
        <v>Trương Việt</v>
      </c>
      <c r="D25" s="85" t="str">
        <f>VLOOKUP(B25,KTK14,3,0)</f>
        <v>Đoàn</v>
      </c>
      <c r="E25" s="9">
        <f>VLOOKUP(B25,KTK14,4,0)</f>
        <v>36615</v>
      </c>
      <c r="F25" s="84" t="str">
        <f>VLOOKUP(B25,KTK14,5,0)</f>
        <v>KTB</v>
      </c>
      <c r="G25" s="11"/>
      <c r="H25" s="8"/>
      <c r="I25" s="10"/>
      <c r="J25" s="10"/>
    </row>
    <row r="26" spans="1:10" ht="22.5" customHeight="1">
      <c r="A26" s="15">
        <v>21</v>
      </c>
      <c r="B26" s="16">
        <v>21</v>
      </c>
      <c r="C26" s="17" t="str">
        <f>VLOOKUP(B26,KTK14,2,0)</f>
        <v>Lê Thị</v>
      </c>
      <c r="D26" s="85" t="str">
        <f>VLOOKUP(B26,KTK14,3,0)</f>
        <v>Hường</v>
      </c>
      <c r="E26" s="9">
        <f>VLOOKUP(B26,KTK14,4,0)</f>
        <v>36683</v>
      </c>
      <c r="F26" s="84" t="str">
        <f>VLOOKUP(B26,KTK14,5,0)</f>
        <v>KTC</v>
      </c>
      <c r="G26" s="11"/>
      <c r="H26" s="8"/>
      <c r="I26" s="10"/>
      <c r="J26" s="10"/>
    </row>
    <row r="27" spans="1:10" ht="22.5" customHeight="1">
      <c r="A27" s="15">
        <v>22</v>
      </c>
      <c r="B27" s="16">
        <v>22</v>
      </c>
      <c r="C27" s="17" t="str">
        <f>VLOOKUP(B27,KTK14,2,0)</f>
        <v>Vi Thanh</v>
      </c>
      <c r="D27" s="85" t="str">
        <f>VLOOKUP(B27,KTK14,3,0)</f>
        <v>Hoài</v>
      </c>
      <c r="E27" s="9">
        <f>VLOOKUP(B27,KTK14,4,0)</f>
        <v>36859</v>
      </c>
      <c r="F27" s="84" t="str">
        <f>VLOOKUP(B27,KTK14,5,0)</f>
        <v>KTA</v>
      </c>
      <c r="G27" s="11"/>
      <c r="H27" s="8"/>
      <c r="I27" s="10"/>
      <c r="J27" s="10"/>
    </row>
    <row r="28" spans="1:10" ht="22.5" customHeight="1">
      <c r="A28" s="15">
        <v>23</v>
      </c>
      <c r="B28" s="16">
        <v>23</v>
      </c>
      <c r="C28" s="17" t="str">
        <f>VLOOKUP(B28,KTK14,2,0)</f>
        <v>Nguyễn Minh</v>
      </c>
      <c r="D28" s="85" t="str">
        <f>VLOOKUP(B28,KTK14,3,0)</f>
        <v>Đức</v>
      </c>
      <c r="E28" s="9">
        <f>VLOOKUP(B28,KTK14,4,0)</f>
        <v>35514</v>
      </c>
      <c r="F28" s="84" t="str">
        <f>VLOOKUP(B28,KTK14,5,0)</f>
        <v>KTB</v>
      </c>
      <c r="G28" s="11"/>
      <c r="H28" s="8"/>
      <c r="I28" s="10"/>
      <c r="J28" s="10"/>
    </row>
    <row r="29" spans="1:10" s="4" customFormat="1" ht="22.5" customHeight="1">
      <c r="A29" s="15">
        <v>24</v>
      </c>
      <c r="B29" s="16">
        <v>24</v>
      </c>
      <c r="C29" s="17" t="str">
        <f>VLOOKUP(B29,KTK14,2,0)</f>
        <v>Nguyễn Thị</v>
      </c>
      <c r="D29" s="85" t="str">
        <f>VLOOKUP(B29,KTK14,3,0)</f>
        <v>Hường</v>
      </c>
      <c r="E29" s="9">
        <f>VLOOKUP(B29,KTK14,4,0)</f>
        <v>36810</v>
      </c>
      <c r="F29" s="84" t="str">
        <f>VLOOKUP(B29,KTK14,5,0)</f>
        <v>KTC</v>
      </c>
      <c r="G29" s="11"/>
      <c r="H29" s="8"/>
      <c r="I29" s="10"/>
      <c r="J29" s="10"/>
    </row>
    <row r="30" spans="1:10" s="4" customFormat="1" ht="22.5" customHeight="1">
      <c r="A30" s="15"/>
      <c r="B30" s="16">
        <v>25</v>
      </c>
      <c r="C30" s="17" t="str">
        <f>VLOOKUP(B30,KTK14,2,0)</f>
        <v>Nguyễn Thị Thu</v>
      </c>
      <c r="D30" s="85" t="str">
        <f>VLOOKUP(B30,KTK14,3,0)</f>
        <v>Hường</v>
      </c>
      <c r="E30" s="9">
        <f>VLOOKUP(B30,KTK14,4,0)</f>
        <v>36692</v>
      </c>
      <c r="F30" s="84" t="str">
        <f>VLOOKUP(B30,KTK14,5,0)</f>
        <v>KTA</v>
      </c>
      <c r="G30" s="11"/>
      <c r="H30" s="8"/>
      <c r="I30" s="10"/>
      <c r="J30" s="10"/>
    </row>
    <row r="31" spans="1:10" s="4" customFormat="1" ht="22.5" customHeight="1">
      <c r="A31" s="15"/>
      <c r="B31" s="16">
        <v>26</v>
      </c>
      <c r="C31" s="17" t="str">
        <f>VLOOKUP(B31,KTK14,2,0)</f>
        <v>Nguyễn Thùy</v>
      </c>
      <c r="D31" s="85" t="str">
        <f>VLOOKUP(B31,KTK14,3,0)</f>
        <v>Dung</v>
      </c>
      <c r="E31" s="9">
        <f>VLOOKUP(B31,KTK14,4,0)</f>
        <v>36600</v>
      </c>
      <c r="F31" s="84" t="str">
        <f>VLOOKUP(B31,KTK14,5,0)</f>
        <v>KTB</v>
      </c>
      <c r="G31" s="11"/>
      <c r="H31" s="8"/>
      <c r="I31" s="10"/>
      <c r="J31" s="10"/>
    </row>
    <row r="32" spans="1:10" s="4" customFormat="1" ht="22.5" customHeight="1">
      <c r="A32" s="15"/>
      <c r="B32" s="16">
        <v>27</v>
      </c>
      <c r="C32" s="17" t="str">
        <f>VLOOKUP(B32,KTK14,2,0)</f>
        <v>Vũ Thị</v>
      </c>
      <c r="D32" s="85" t="str">
        <f>VLOOKUP(B32,KTK14,3,0)</f>
        <v>Huyền</v>
      </c>
      <c r="E32" s="9">
        <f>VLOOKUP(B32,KTK14,4,0)</f>
        <v>36482</v>
      </c>
      <c r="F32" s="84" t="str">
        <f>VLOOKUP(B32,KTK14,5,0)</f>
        <v>KTC</v>
      </c>
      <c r="G32" s="11"/>
      <c r="H32" s="8"/>
      <c r="I32" s="10"/>
      <c r="J32" s="10"/>
    </row>
    <row r="33" spans="1:10" s="4" customFormat="1" ht="22.5" customHeight="1">
      <c r="A33" s="15"/>
      <c r="B33" s="16">
        <v>28</v>
      </c>
      <c r="C33" s="17" t="str">
        <f>VLOOKUP(B33,KTK14,2,0)</f>
        <v>Ngô Thị Mai</v>
      </c>
      <c r="D33" s="85" t="str">
        <f>VLOOKUP(B33,KTK14,3,0)</f>
        <v>Lan</v>
      </c>
      <c r="E33" s="9">
        <f>VLOOKUP(B33,KTK14,4,0)</f>
        <v>36684</v>
      </c>
      <c r="F33" s="84" t="str">
        <f>VLOOKUP(B33,KTK14,5,0)</f>
        <v>KTA</v>
      </c>
      <c r="G33" s="11"/>
      <c r="H33" s="8"/>
      <c r="I33" s="10"/>
      <c r="J33" s="10"/>
    </row>
    <row r="34" spans="1:10" s="4" customFormat="1" ht="22.5" customHeight="1">
      <c r="A34" s="15"/>
      <c r="B34" s="16">
        <v>29</v>
      </c>
      <c r="C34" s="17" t="str">
        <f>VLOOKUP(B34,KTK14,2,0)</f>
        <v>Lê Thị</v>
      </c>
      <c r="D34" s="85" t="str">
        <f>VLOOKUP(B34,KTK14,3,0)</f>
        <v>Hà</v>
      </c>
      <c r="E34" s="9">
        <f>VLOOKUP(B34,KTK14,4,0)</f>
        <v>36527</v>
      </c>
      <c r="F34" s="84" t="str">
        <f>VLOOKUP(B34,KTK14,5,0)</f>
        <v>KTB</v>
      </c>
      <c r="G34" s="11"/>
      <c r="H34" s="8"/>
      <c r="I34" s="10"/>
      <c r="J34" s="10"/>
    </row>
    <row r="35" spans="1:10" s="4" customFormat="1" ht="22.5" customHeight="1">
      <c r="A35" s="15"/>
      <c r="B35" s="16">
        <v>30</v>
      </c>
      <c r="C35" s="17" t="str">
        <f>VLOOKUP(B35,KTK14,2,0)</f>
        <v>Nguyễn thị</v>
      </c>
      <c r="D35" s="85" t="str">
        <f>VLOOKUP(B35,KTK14,3,0)</f>
        <v>Lan</v>
      </c>
      <c r="E35" s="9" t="str">
        <f>VLOOKUP(B35,KTK14,4,0)</f>
        <v>14/2/2000</v>
      </c>
      <c r="F35" s="84" t="str">
        <f>VLOOKUP(B35,KTK14,5,0)</f>
        <v>KTC</v>
      </c>
      <c r="G35" s="11"/>
      <c r="H35" s="8"/>
      <c r="I35" s="10"/>
      <c r="J35" s="10"/>
    </row>
    <row r="36" spans="1:10" s="4" customFormat="1" ht="22.5" customHeight="1">
      <c r="A36" s="15"/>
      <c r="B36" s="16">
        <v>31</v>
      </c>
      <c r="C36" s="17" t="str">
        <f>VLOOKUP(B36,KTK14,2,0)</f>
        <v>Nguyễn Thị</v>
      </c>
      <c r="D36" s="85" t="str">
        <f>VLOOKUP(B36,KTK14,3,0)</f>
        <v>Lan</v>
      </c>
      <c r="E36" s="9">
        <f>VLOOKUP(B36,KTK14,4,0)</f>
        <v>36330</v>
      </c>
      <c r="F36" s="84" t="str">
        <f>VLOOKUP(B36,KTK14,5,0)</f>
        <v>KTA</v>
      </c>
      <c r="G36" s="11"/>
      <c r="H36" s="8"/>
      <c r="I36" s="10"/>
      <c r="J36" s="10"/>
    </row>
    <row r="37" spans="1:10" s="4" customFormat="1" ht="22.5" customHeight="1">
      <c r="A37" s="15"/>
      <c r="B37" s="16">
        <v>32</v>
      </c>
      <c r="C37" s="17" t="str">
        <f>VLOOKUP(B37,KTK14,2,0)</f>
        <v>Hà Thị Thanh</v>
      </c>
      <c r="D37" s="85" t="str">
        <f>VLOOKUP(B37,KTK14,3,0)</f>
        <v>Hiển</v>
      </c>
      <c r="E37" s="9">
        <f>VLOOKUP(B37,KTK14,4,0)</f>
        <v>36872</v>
      </c>
      <c r="F37" s="84" t="str">
        <f>VLOOKUP(B37,KTK14,5,0)</f>
        <v>KTB</v>
      </c>
      <c r="G37" s="11"/>
      <c r="H37" s="8"/>
      <c r="I37" s="10"/>
      <c r="J37" s="10"/>
    </row>
    <row r="38" spans="1:10" s="4" customFormat="1" ht="22.5" customHeight="1">
      <c r="A38" s="15"/>
      <c r="B38" s="16">
        <v>33</v>
      </c>
      <c r="C38" s="17" t="str">
        <f>VLOOKUP(B38,KTK14,2,0)</f>
        <v>Nguyễn Thị</v>
      </c>
      <c r="D38" s="85" t="str">
        <f>VLOOKUP(B38,KTK14,3,0)</f>
        <v>Luyến</v>
      </c>
      <c r="E38" s="9">
        <f>VLOOKUP(B38,KTK14,4,0)</f>
        <v>36733</v>
      </c>
      <c r="F38" s="84" t="str">
        <f>VLOOKUP(B38,KTK14,5,0)</f>
        <v>KTC</v>
      </c>
      <c r="G38" s="11"/>
      <c r="H38" s="8"/>
      <c r="I38" s="10"/>
      <c r="J38" s="10"/>
    </row>
    <row r="39" spans="1:10" s="4" customFormat="1" ht="22.5" customHeight="1">
      <c r="A39" s="15"/>
      <c r="B39" s="16"/>
      <c r="C39" s="17"/>
      <c r="D39" s="85"/>
      <c r="E39" s="9"/>
      <c r="F39" s="84"/>
      <c r="G39" s="11"/>
      <c r="H39" s="8"/>
      <c r="I39" s="10"/>
      <c r="J39" s="10"/>
    </row>
    <row r="40" spans="1:10" s="4" customFormat="1" ht="22.5" customHeight="1">
      <c r="A40" s="15"/>
      <c r="B40" s="16"/>
      <c r="C40" s="17"/>
      <c r="D40" s="85"/>
      <c r="E40" s="18"/>
      <c r="F40" s="84"/>
      <c r="G40" s="11"/>
      <c r="H40" s="8"/>
      <c r="I40" s="10"/>
      <c r="J40" s="10"/>
    </row>
    <row r="41" spans="1:10" s="4" customFormat="1" ht="22.5" customHeight="1">
      <c r="A41" s="15"/>
      <c r="B41" s="16"/>
      <c r="C41" s="17"/>
      <c r="D41" s="85"/>
      <c r="E41" s="18"/>
      <c r="F41" s="84"/>
      <c r="G41" s="11"/>
      <c r="H41" s="8"/>
      <c r="I41" s="10"/>
      <c r="J41" s="10"/>
    </row>
    <row r="42" spans="1:10" s="4" customFormat="1" ht="22.5" customHeight="1">
      <c r="A42" s="15"/>
      <c r="B42" s="16"/>
      <c r="C42" s="17"/>
      <c r="D42" s="85"/>
      <c r="E42" s="18"/>
      <c r="F42" s="84"/>
      <c r="G42" s="11"/>
      <c r="H42" s="8"/>
      <c r="I42" s="10"/>
      <c r="J42" s="10"/>
    </row>
    <row r="43" spans="1:10" s="4" customFormat="1" ht="22.5" customHeight="1">
      <c r="A43" s="15"/>
      <c r="B43" s="16"/>
      <c r="C43" s="17"/>
      <c r="D43" s="85"/>
      <c r="E43" s="18"/>
      <c r="F43" s="84"/>
      <c r="G43" s="11"/>
      <c r="H43" s="8"/>
      <c r="I43" s="10"/>
      <c r="J43" s="10"/>
    </row>
    <row r="44" spans="1:10" s="4" customFormat="1" ht="22.5" customHeight="1">
      <c r="A44" s="15"/>
      <c r="B44" s="16"/>
      <c r="C44" s="17"/>
      <c r="D44" s="85"/>
      <c r="E44" s="18"/>
      <c r="F44" s="84"/>
      <c r="G44" s="11"/>
      <c r="H44" s="8"/>
      <c r="I44" s="10"/>
      <c r="J44" s="10"/>
    </row>
    <row r="45" spans="1:10" s="4" customFormat="1" ht="22.5" customHeight="1">
      <c r="A45" s="15">
        <v>25</v>
      </c>
      <c r="B45" s="16"/>
      <c r="C45" s="17"/>
      <c r="D45" s="85"/>
      <c r="E45" s="18"/>
      <c r="F45" s="84"/>
      <c r="G45" s="11"/>
      <c r="H45" s="8"/>
      <c r="I45" s="10"/>
      <c r="J45" s="10"/>
    </row>
    <row r="46" spans="1:10" s="4" customFormat="1" ht="22.5" customHeight="1">
      <c r="A46" s="15"/>
      <c r="B46" s="16"/>
      <c r="C46" s="17"/>
      <c r="D46" s="19"/>
      <c r="E46" s="18"/>
      <c r="F46" s="51"/>
      <c r="G46" s="11"/>
      <c r="H46" s="8"/>
      <c r="I46" s="10"/>
      <c r="J46" s="10"/>
    </row>
    <row r="47" spans="1:10" s="4" customFormat="1" ht="22.5" customHeight="1">
      <c r="A47" s="34"/>
      <c r="B47" s="35"/>
      <c r="C47" s="36"/>
      <c r="D47" s="37"/>
      <c r="E47" s="38"/>
      <c r="F47" s="39"/>
      <c r="G47" s="39"/>
      <c r="H47" s="34"/>
      <c r="I47" s="40"/>
      <c r="J47" s="40"/>
    </row>
    <row r="48" s="4" customFormat="1" ht="4.5" customHeight="1"/>
    <row r="49" spans="1:9" s="4" customFormat="1" ht="17.25" customHeight="1">
      <c r="A49" s="4" t="s">
        <v>7</v>
      </c>
      <c r="E49" s="6" t="s">
        <v>20</v>
      </c>
      <c r="I49" s="6" t="s">
        <v>22</v>
      </c>
    </row>
    <row r="50" spans="1:9" s="4" customFormat="1" ht="16.5" customHeight="1">
      <c r="A50" s="4" t="s">
        <v>8</v>
      </c>
      <c r="E50" s="12" t="s">
        <v>21</v>
      </c>
      <c r="I50" s="12" t="s">
        <v>21</v>
      </c>
    </row>
    <row r="51" s="4" customFormat="1" ht="22.5" customHeight="1"/>
    <row r="52" s="4" customFormat="1" ht="22.5" customHeight="1"/>
    <row r="53" s="4" customFormat="1" ht="22.5" customHeight="1"/>
    <row r="54" s="4" customFormat="1" ht="3.75" customHeight="1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L28" sqref="L28"/>
    </sheetView>
  </sheetViews>
  <sheetFormatPr defaultColWidth="8" defaultRowHeight="15"/>
  <cols>
    <col min="1" max="1" width="3.296875" style="4" customWidth="1"/>
    <col min="2" max="2" width="4.69921875" style="4" customWidth="1"/>
    <col min="3" max="3" width="13.69921875" style="4" customWidth="1"/>
    <col min="4" max="5" width="7.796875" style="4" customWidth="1"/>
    <col min="6" max="6" width="8.8984375" style="4" customWidth="1"/>
    <col min="7" max="7" width="5.09765625" style="4" customWidth="1"/>
    <col min="8" max="8" width="8.296875" style="4" customWidth="1"/>
    <col min="9" max="9" width="7.796875" style="4" customWidth="1"/>
    <col min="10" max="10" width="7" style="4" customWidth="1"/>
    <col min="11" max="16384" width="8" style="4" customWidth="1"/>
  </cols>
  <sheetData>
    <row r="1" spans="1:10" ht="18.75">
      <c r="A1" s="52" t="s">
        <v>187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" customHeight="1">
      <c r="A2" s="1" t="s">
        <v>190</v>
      </c>
      <c r="B2" s="2"/>
      <c r="C2" s="2"/>
      <c r="D2" s="3"/>
      <c r="E2" s="2"/>
      <c r="F2" s="2"/>
      <c r="G2" s="2"/>
      <c r="H2" s="2"/>
      <c r="I2" s="3"/>
      <c r="J2" s="2"/>
    </row>
    <row r="3" spans="1:10" ht="23.25" customHeight="1">
      <c r="A3" s="13" t="s">
        <v>189</v>
      </c>
      <c r="B3" s="2"/>
      <c r="C3" s="2"/>
      <c r="D3" s="3"/>
      <c r="E3" s="2"/>
      <c r="F3" s="2"/>
      <c r="G3" s="2"/>
      <c r="H3" s="14" t="s">
        <v>15</v>
      </c>
      <c r="I3" s="5" t="s">
        <v>50</v>
      </c>
      <c r="J3" s="6"/>
    </row>
    <row r="4" ht="1.5" customHeight="1">
      <c r="D4" s="6"/>
    </row>
    <row r="5" spans="1:10" s="7" customFormat="1" ht="32.25" customHeight="1">
      <c r="A5" s="48" t="s">
        <v>9</v>
      </c>
      <c r="B5" s="48" t="s">
        <v>1</v>
      </c>
      <c r="C5" s="49" t="s">
        <v>19</v>
      </c>
      <c r="D5" s="50" t="s">
        <v>3</v>
      </c>
      <c r="E5" s="48" t="s">
        <v>6</v>
      </c>
      <c r="F5" s="48" t="s">
        <v>5</v>
      </c>
      <c r="G5" s="48" t="s">
        <v>18</v>
      </c>
      <c r="H5" s="48" t="s">
        <v>25</v>
      </c>
      <c r="I5" s="48" t="s">
        <v>16</v>
      </c>
      <c r="J5" s="48" t="s">
        <v>17</v>
      </c>
    </row>
    <row r="6" spans="1:10" ht="22.5" customHeight="1">
      <c r="A6" s="41">
        <v>1</v>
      </c>
      <c r="B6" s="81">
        <v>34</v>
      </c>
      <c r="C6" s="78" t="str">
        <f>VLOOKUP(B6,KTK14,2,0)</f>
        <v>Nguyễn Thị</v>
      </c>
      <c r="D6" s="79" t="str">
        <f>VLOOKUP(B6,KTK14,3,0)</f>
        <v>Linh</v>
      </c>
      <c r="E6" s="87">
        <f>VLOOKUP(B6,KTK14,4,0)</f>
        <v>35806</v>
      </c>
      <c r="F6" s="83" t="str">
        <f>VLOOKUP(B6,KTK14,5,0)</f>
        <v>KTA</v>
      </c>
      <c r="G6" s="86"/>
      <c r="H6" s="46"/>
      <c r="I6" s="47"/>
      <c r="J6" s="47"/>
    </row>
    <row r="7" spans="1:10" ht="22.5" customHeight="1">
      <c r="A7" s="15">
        <v>2</v>
      </c>
      <c r="B7" s="16">
        <v>35</v>
      </c>
      <c r="C7" s="17" t="str">
        <f>VLOOKUP(B7,KTK14,2,0)</f>
        <v>Vương Thị</v>
      </c>
      <c r="D7" s="85" t="str">
        <f>VLOOKUP(B7,KTK14,3,0)</f>
        <v>Hòa</v>
      </c>
      <c r="E7" s="9">
        <f>VLOOKUP(B7,KTK14,4,0)</f>
        <v>36825</v>
      </c>
      <c r="F7" s="84" t="str">
        <f>VLOOKUP(B7,KTK14,5,0)</f>
        <v>KTB</v>
      </c>
      <c r="G7" s="11"/>
      <c r="H7" s="8"/>
      <c r="I7" s="10"/>
      <c r="J7" s="10"/>
    </row>
    <row r="8" spans="1:10" ht="22.5" customHeight="1">
      <c r="A8" s="15">
        <v>3</v>
      </c>
      <c r="B8" s="16">
        <v>36</v>
      </c>
      <c r="C8" s="17" t="str">
        <f>VLOOKUP(B8,KTK14,2,0)</f>
        <v>Ưng Thị</v>
      </c>
      <c r="D8" s="85" t="str">
        <f>VLOOKUP(B8,KTK14,3,0)</f>
        <v>Nga</v>
      </c>
      <c r="E8" s="9">
        <f>VLOOKUP(B8,KTK14,4,0)</f>
        <v>36678</v>
      </c>
      <c r="F8" s="84" t="str">
        <f>VLOOKUP(B8,KTK14,5,0)</f>
        <v>KTC</v>
      </c>
      <c r="G8" s="11"/>
      <c r="H8" s="8"/>
      <c r="I8" s="10"/>
      <c r="J8" s="10"/>
    </row>
    <row r="9" spans="1:10" ht="22.5" customHeight="1">
      <c r="A9" s="15">
        <v>4</v>
      </c>
      <c r="B9" s="16">
        <v>37</v>
      </c>
      <c r="C9" s="17" t="str">
        <f>VLOOKUP(B9,KTK14,2,0)</f>
        <v>Trần Thị</v>
      </c>
      <c r="D9" s="85" t="str">
        <f>VLOOKUP(B9,KTK14,3,0)</f>
        <v>Loan</v>
      </c>
      <c r="E9" s="9">
        <f>VLOOKUP(B9,KTK14,4,0)</f>
        <v>36757</v>
      </c>
      <c r="F9" s="84" t="str">
        <f>VLOOKUP(B9,KTK14,5,0)</f>
        <v>KTA</v>
      </c>
      <c r="G9" s="11"/>
      <c r="H9" s="8"/>
      <c r="I9" s="10"/>
      <c r="J9" s="10"/>
    </row>
    <row r="10" spans="1:10" ht="22.5" customHeight="1">
      <c r="A10" s="15">
        <v>5</v>
      </c>
      <c r="B10" s="16">
        <v>38</v>
      </c>
      <c r="C10" s="17" t="str">
        <f>VLOOKUP(B10,KTK14,2,0)</f>
        <v>Nguyễn Thị</v>
      </c>
      <c r="D10" s="85" t="str">
        <f>VLOOKUP(B10,KTK14,3,0)</f>
        <v>Huệ</v>
      </c>
      <c r="E10" s="9">
        <f>VLOOKUP(B10,KTK14,4,0)</f>
        <v>36534</v>
      </c>
      <c r="F10" s="84" t="str">
        <f>VLOOKUP(B10,KTK14,5,0)</f>
        <v>KTB</v>
      </c>
      <c r="G10" s="11"/>
      <c r="H10" s="8"/>
      <c r="I10" s="10"/>
      <c r="J10" s="10"/>
    </row>
    <row r="11" spans="1:10" ht="22.5" customHeight="1">
      <c r="A11" s="15">
        <v>6</v>
      </c>
      <c r="B11" s="16">
        <v>39</v>
      </c>
      <c r="C11" s="17" t="str">
        <f>VLOOKUP(B11,KTK14,2,0)</f>
        <v>Nguyễn Thị Bích</v>
      </c>
      <c r="D11" s="85" t="str">
        <f>VLOOKUP(B11,KTK14,3,0)</f>
        <v>Ngọc</v>
      </c>
      <c r="E11" s="9">
        <f>VLOOKUP(B11,KTK14,4,0)</f>
        <v>36620</v>
      </c>
      <c r="F11" s="84" t="str">
        <f>VLOOKUP(B11,KTK14,5,0)</f>
        <v>KTC</v>
      </c>
      <c r="G11" s="11"/>
      <c r="H11" s="8"/>
      <c r="I11" s="10"/>
      <c r="J11" s="10"/>
    </row>
    <row r="12" spans="1:10" ht="22.5" customHeight="1">
      <c r="A12" s="15">
        <v>7</v>
      </c>
      <c r="B12" s="16">
        <v>40</v>
      </c>
      <c r="C12" s="17" t="str">
        <f>VLOOKUP(B12,KTK14,2,0)</f>
        <v>Trần Thị</v>
      </c>
      <c r="D12" s="85" t="str">
        <f>VLOOKUP(B12,KTK14,3,0)</f>
        <v>Lộc</v>
      </c>
      <c r="E12" s="9">
        <f>VLOOKUP(B12,KTK14,4,0)</f>
        <v>36825</v>
      </c>
      <c r="F12" s="84" t="str">
        <f>VLOOKUP(B12,KTK14,5,0)</f>
        <v>KTA</v>
      </c>
      <c r="G12" s="11"/>
      <c r="H12" s="8"/>
      <c r="I12" s="10"/>
      <c r="J12" s="10"/>
    </row>
    <row r="13" spans="1:10" ht="22.5" customHeight="1">
      <c r="A13" s="15">
        <v>8</v>
      </c>
      <c r="B13" s="16">
        <v>41</v>
      </c>
      <c r="C13" s="17" t="str">
        <f>VLOOKUP(B13,KTK14,2,0)</f>
        <v>Nguyễn Thị Hồng </v>
      </c>
      <c r="D13" s="85" t="str">
        <f>VLOOKUP(B13,KTK14,3,0)</f>
        <v>Huệ</v>
      </c>
      <c r="E13" s="9">
        <f>VLOOKUP(B13,KTK14,4,0)</f>
        <v>36669</v>
      </c>
      <c r="F13" s="84" t="str">
        <f>VLOOKUP(B13,KTK14,5,0)</f>
        <v>KTB</v>
      </c>
      <c r="G13" s="11"/>
      <c r="H13" s="8"/>
      <c r="I13" s="10"/>
      <c r="J13" s="10"/>
    </row>
    <row r="14" spans="1:10" ht="22.5" customHeight="1">
      <c r="A14" s="15">
        <v>9</v>
      </c>
      <c r="B14" s="16">
        <v>42</v>
      </c>
      <c r="C14" s="17" t="str">
        <f>VLOOKUP(B14,KTK14,2,0)</f>
        <v>Nguyễn Thị Kim</v>
      </c>
      <c r="D14" s="85" t="str">
        <f>VLOOKUP(B14,KTK14,3,0)</f>
        <v>Oanh</v>
      </c>
      <c r="E14" s="9">
        <f>VLOOKUP(B14,KTK14,4,0)</f>
        <v>36717</v>
      </c>
      <c r="F14" s="84" t="str">
        <f>VLOOKUP(B14,KTK14,5,0)</f>
        <v>KTC</v>
      </c>
      <c r="G14" s="11"/>
      <c r="H14" s="8"/>
      <c r="I14" s="10"/>
      <c r="J14" s="10"/>
    </row>
    <row r="15" spans="1:10" ht="22.5" customHeight="1">
      <c r="A15" s="15">
        <v>10</v>
      </c>
      <c r="B15" s="16">
        <v>43</v>
      </c>
      <c r="C15" s="17" t="str">
        <f>VLOOKUP(B15,KTK14,2,0)</f>
        <v>Nguyễn Thị</v>
      </c>
      <c r="D15" s="85" t="str">
        <f>VLOOKUP(B15,KTK14,3,0)</f>
        <v>Mai</v>
      </c>
      <c r="E15" s="9">
        <f>VLOOKUP(B15,KTK14,4,0)</f>
        <v>34772</v>
      </c>
      <c r="F15" s="84" t="str">
        <f>VLOOKUP(B15,KTK14,5,0)</f>
        <v>KTA</v>
      </c>
      <c r="G15" s="11"/>
      <c r="H15" s="8"/>
      <c r="I15" s="10"/>
      <c r="J15" s="10"/>
    </row>
    <row r="16" spans="1:10" ht="22.5" customHeight="1">
      <c r="A16" s="15">
        <v>11</v>
      </c>
      <c r="B16" s="16">
        <v>44</v>
      </c>
      <c r="C16" s="17" t="str">
        <f>VLOOKUP(B16,KTK14,2,0)</f>
        <v>Nguyễn Thị</v>
      </c>
      <c r="D16" s="85" t="str">
        <f>VLOOKUP(B16,KTK14,3,0)</f>
        <v>Hương</v>
      </c>
      <c r="E16" s="9">
        <f>VLOOKUP(B16,KTK14,4,0)</f>
        <v>36453</v>
      </c>
      <c r="F16" s="84" t="str">
        <f>VLOOKUP(B16,KTK14,5,0)</f>
        <v>KTB</v>
      </c>
      <c r="G16" s="11"/>
      <c r="H16" s="8"/>
      <c r="I16" s="10"/>
      <c r="J16" s="10"/>
    </row>
    <row r="17" spans="1:10" ht="22.5" customHeight="1">
      <c r="A17" s="15">
        <v>12</v>
      </c>
      <c r="B17" s="16">
        <v>45</v>
      </c>
      <c r="C17" s="17" t="str">
        <f>VLOOKUP(B17,KTK14,2,0)</f>
        <v>Lê Ngọc</v>
      </c>
      <c r="D17" s="85" t="str">
        <f>VLOOKUP(B17,KTK14,3,0)</f>
        <v>Sâm</v>
      </c>
      <c r="E17" s="9">
        <f>VLOOKUP(B17,KTK14,4,0)</f>
        <v>36084</v>
      </c>
      <c r="F17" s="84" t="str">
        <f>VLOOKUP(B17,KTK14,5,0)</f>
        <v>KTC</v>
      </c>
      <c r="G17" s="11"/>
      <c r="H17" s="8"/>
      <c r="I17" s="10"/>
      <c r="J17" s="10"/>
    </row>
    <row r="18" spans="1:10" ht="22.5" customHeight="1">
      <c r="A18" s="15"/>
      <c r="B18" s="16"/>
      <c r="C18" s="17"/>
      <c r="D18" s="85"/>
      <c r="E18" s="9"/>
      <c r="F18" s="84"/>
      <c r="G18" s="11"/>
      <c r="H18" s="8"/>
      <c r="I18" s="10"/>
      <c r="J18" s="10"/>
    </row>
    <row r="19" spans="1:10" ht="22.5" customHeight="1">
      <c r="A19" s="15"/>
      <c r="B19" s="16"/>
      <c r="C19" s="17"/>
      <c r="D19" s="85"/>
      <c r="E19" s="9"/>
      <c r="F19" s="84"/>
      <c r="G19" s="11"/>
      <c r="H19" s="8"/>
      <c r="I19" s="10"/>
      <c r="J19" s="10"/>
    </row>
    <row r="20" spans="1:10" ht="22.5" customHeight="1">
      <c r="A20" s="15"/>
      <c r="B20" s="16"/>
      <c r="C20" s="17"/>
      <c r="D20" s="85"/>
      <c r="E20" s="9"/>
      <c r="F20" s="84"/>
      <c r="G20" s="11"/>
      <c r="H20" s="8"/>
      <c r="I20" s="10"/>
      <c r="J20" s="10"/>
    </row>
    <row r="21" spans="1:10" ht="22.5" customHeight="1">
      <c r="A21" s="15"/>
      <c r="B21" s="16"/>
      <c r="C21" s="17"/>
      <c r="D21" s="85"/>
      <c r="E21" s="9"/>
      <c r="F21" s="84"/>
      <c r="G21" s="11"/>
      <c r="H21" s="8"/>
      <c r="I21" s="10"/>
      <c r="J21" s="10"/>
    </row>
    <row r="22" spans="1:10" s="4" customFormat="1" ht="22.5" customHeight="1">
      <c r="A22" s="15"/>
      <c r="B22" s="16"/>
      <c r="C22" s="17"/>
      <c r="D22" s="85"/>
      <c r="E22" s="18"/>
      <c r="F22" s="84"/>
      <c r="G22" s="11"/>
      <c r="H22" s="8"/>
      <c r="I22" s="10"/>
      <c r="J22" s="10"/>
    </row>
    <row r="23" spans="1:10" s="4" customFormat="1" ht="22.5" customHeight="1">
      <c r="A23" s="15"/>
      <c r="B23" s="16"/>
      <c r="C23" s="17"/>
      <c r="D23" s="85"/>
      <c r="E23" s="18"/>
      <c r="F23" s="84"/>
      <c r="G23" s="11"/>
      <c r="H23" s="8"/>
      <c r="I23" s="10"/>
      <c r="J23" s="10"/>
    </row>
    <row r="24" spans="1:10" s="4" customFormat="1" ht="22.5" customHeight="1">
      <c r="A24" s="15"/>
      <c r="B24" s="16"/>
      <c r="C24" s="17"/>
      <c r="D24" s="85"/>
      <c r="E24" s="18"/>
      <c r="F24" s="84"/>
      <c r="G24" s="11"/>
      <c r="H24" s="8"/>
      <c r="I24" s="10"/>
      <c r="J24" s="10"/>
    </row>
    <row r="25" spans="1:10" s="4" customFormat="1" ht="22.5" customHeight="1">
      <c r="A25" s="15"/>
      <c r="B25" s="16"/>
      <c r="C25" s="17"/>
      <c r="D25" s="85"/>
      <c r="E25" s="18"/>
      <c r="F25" s="84"/>
      <c r="G25" s="11"/>
      <c r="H25" s="8"/>
      <c r="I25" s="10"/>
      <c r="J25" s="10"/>
    </row>
    <row r="26" spans="1:10" s="4" customFormat="1" ht="22.5" customHeight="1">
      <c r="A26" s="15"/>
      <c r="B26" s="16"/>
      <c r="C26" s="17"/>
      <c r="D26" s="85"/>
      <c r="E26" s="18"/>
      <c r="F26" s="84"/>
      <c r="G26" s="11"/>
      <c r="H26" s="8"/>
      <c r="I26" s="10"/>
      <c r="J26" s="10"/>
    </row>
    <row r="27" spans="1:10" s="4" customFormat="1" ht="22.5" customHeight="1">
      <c r="A27" s="15"/>
      <c r="B27" s="16"/>
      <c r="C27" s="17"/>
      <c r="D27" s="85"/>
      <c r="E27" s="18"/>
      <c r="F27" s="84"/>
      <c r="G27" s="11"/>
      <c r="H27" s="8"/>
      <c r="I27" s="10"/>
      <c r="J27" s="10"/>
    </row>
    <row r="28" spans="1:10" s="4" customFormat="1" ht="22.5" customHeight="1">
      <c r="A28" s="15"/>
      <c r="B28" s="16"/>
      <c r="C28" s="17"/>
      <c r="D28" s="19"/>
      <c r="E28" s="18"/>
      <c r="F28" s="51"/>
      <c r="G28" s="11"/>
      <c r="H28" s="8"/>
      <c r="I28" s="10"/>
      <c r="J28" s="10"/>
    </row>
    <row r="29" spans="1:10" s="4" customFormat="1" ht="22.5" customHeight="1">
      <c r="A29" s="34"/>
      <c r="B29" s="35"/>
      <c r="C29" s="36"/>
      <c r="D29" s="37"/>
      <c r="E29" s="38"/>
      <c r="F29" s="39"/>
      <c r="G29" s="39"/>
      <c r="H29" s="34"/>
      <c r="I29" s="40"/>
      <c r="J29" s="40"/>
    </row>
    <row r="30" s="4" customFormat="1" ht="4.5" customHeight="1"/>
    <row r="31" spans="1:9" s="4" customFormat="1" ht="17.25" customHeight="1">
      <c r="A31" s="4" t="s">
        <v>7</v>
      </c>
      <c r="E31" s="6" t="s">
        <v>20</v>
      </c>
      <c r="I31" s="6" t="s">
        <v>22</v>
      </c>
    </row>
    <row r="32" spans="1:9" s="4" customFormat="1" ht="16.5" customHeight="1">
      <c r="A32" s="4" t="s">
        <v>8</v>
      </c>
      <c r="E32" s="12" t="s">
        <v>21</v>
      </c>
      <c r="I32" s="12" t="s">
        <v>21</v>
      </c>
    </row>
    <row r="33" s="4" customFormat="1" ht="22.5" customHeight="1"/>
    <row r="34" s="4" customFormat="1" ht="22.5" customHeight="1"/>
    <row r="35" s="4" customFormat="1" ht="22.5" customHeight="1"/>
    <row r="36" s="4" customFormat="1" ht="3.75" customHeight="1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2020-09-03T01:11:57Z</cp:lastPrinted>
  <dcterms:created xsi:type="dcterms:W3CDTF">2011-06-14T14:45:05Z</dcterms:created>
  <dcterms:modified xsi:type="dcterms:W3CDTF">2020-09-14T09:56:12Z</dcterms:modified>
  <cp:category/>
  <cp:version/>
  <cp:contentType/>
  <cp:contentStatus/>
</cp:coreProperties>
</file>